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LarryWooldridge\Desktop\Budget\"/>
    </mc:Choice>
  </mc:AlternateContent>
  <xr:revisionPtr revIDLastSave="0" documentId="13_ncr:1_{DB6772B4-D5E9-4EFA-9724-F606120EEFA6}" xr6:coauthVersionLast="47" xr6:coauthVersionMax="47" xr10:uidLastSave="{00000000-0000-0000-0000-000000000000}"/>
  <bookViews>
    <workbookView xWindow="-120" yWindow="-120" windowWidth="29040" windowHeight="15840" xr2:uid="{823BE0B9-DCD7-4A5E-B4E2-3E55F2B671A7}"/>
  </bookViews>
  <sheets>
    <sheet name="2025-2026 Resources" sheetId="1" r:id="rId1"/>
    <sheet name="25-26 Detailed Requirements" sheetId="2" r:id="rId2"/>
    <sheet name="25-26 Detailed Req.pg 2" sheetId="3" r:id="rId3"/>
    <sheet name="25-26 Capital Outlay " sheetId="4" r:id="rId4"/>
  </sheets>
  <definedNames>
    <definedName name="_xlnm.Print_Area" localSheetId="0">'2025-2026 Resources'!$A$1:$J$43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4" l="1"/>
  <c r="L33" i="4"/>
  <c r="L32" i="4"/>
  <c r="L9" i="3"/>
  <c r="I39" i="1"/>
  <c r="L35" i="4"/>
  <c r="L30" i="4"/>
  <c r="K35" i="4"/>
  <c r="K30" i="4"/>
  <c r="H39" i="1"/>
  <c r="C32" i="4"/>
  <c r="C9" i="3"/>
  <c r="B24" i="2"/>
  <c r="B34" i="4" s="1"/>
  <c r="B9" i="3"/>
  <c r="B32" i="4"/>
  <c r="J35" i="4"/>
  <c r="B40" i="2"/>
  <c r="C40" i="2"/>
  <c r="G39" i="1"/>
  <c r="H42" i="1" l="1"/>
  <c r="D40" i="2"/>
  <c r="C24" i="2"/>
  <c r="C34" i="4" s="1"/>
  <c r="L40" i="2"/>
  <c r="L24" i="2"/>
  <c r="K40" i="2"/>
  <c r="K9" i="3" s="1"/>
  <c r="K41" i="3" s="1"/>
  <c r="K33" i="4" s="1"/>
  <c r="K24" i="2"/>
  <c r="K34" i="4" s="1"/>
  <c r="D24" i="2"/>
  <c r="J24" i="2"/>
  <c r="J34" i="4" s="1"/>
  <c r="L40" i="4"/>
  <c r="D40" i="4"/>
  <c r="J30" i="4"/>
  <c r="D30" i="4"/>
  <c r="D32" i="4" s="1"/>
  <c r="C30" i="4"/>
  <c r="B30" i="4"/>
  <c r="L19" i="4"/>
  <c r="K19" i="4"/>
  <c r="K32" i="4" s="1"/>
  <c r="J19" i="4"/>
  <c r="J32" i="4" s="1"/>
  <c r="D19" i="4"/>
  <c r="C19" i="4"/>
  <c r="B19" i="4"/>
  <c r="L41" i="3"/>
  <c r="J41" i="3"/>
  <c r="J33" i="4" s="1"/>
  <c r="D41" i="3"/>
  <c r="C41" i="3"/>
  <c r="C33" i="4" s="1"/>
  <c r="C40" i="4" s="1"/>
  <c r="B41" i="3"/>
  <c r="B33" i="4" s="1"/>
  <c r="B40" i="4" s="1"/>
  <c r="J40" i="2"/>
  <c r="I42" i="1"/>
  <c r="G42" i="1"/>
  <c r="D39" i="1"/>
  <c r="D42" i="1" s="1"/>
  <c r="C39" i="1"/>
  <c r="C42" i="1" s="1"/>
  <c r="B39" i="1"/>
  <c r="B42" i="1"/>
  <c r="J40" i="4" l="1"/>
  <c r="K40" i="4"/>
</calcChain>
</file>

<file path=xl/sharedStrings.xml><?xml version="1.0" encoding="utf-8"?>
<sst xmlns="http://schemas.openxmlformats.org/spreadsheetml/2006/main" count="204" uniqueCount="148">
  <si>
    <t>FORM</t>
  </si>
  <si>
    <t>LB-20</t>
  </si>
  <si>
    <t>RESOURCES</t>
  </si>
  <si>
    <t>GENERAL FUND</t>
  </si>
  <si>
    <t>(Fund)</t>
  </si>
  <si>
    <t>DEXTER RURAL FIRE PROTECTION DISTRICT</t>
  </si>
  <si>
    <t xml:space="preserve"> PROTECTION DISTRICT</t>
  </si>
  <si>
    <t>(Name of Municipal Corporation)</t>
  </si>
  <si>
    <t>Historical Data</t>
  </si>
  <si>
    <t>2024-2025</t>
  </si>
  <si>
    <t>Actual</t>
  </si>
  <si>
    <t>Proposed By
Budget Officer</t>
  </si>
  <si>
    <t>Approved By
Budget Committee</t>
  </si>
  <si>
    <t>Adopted By
Governing Body</t>
  </si>
  <si>
    <r>
      <t xml:space="preserve">Available cash on hand* (cash basis) </t>
    </r>
    <r>
      <rPr>
        <b/>
        <sz val="9"/>
        <rFont val="Calibri"/>
        <family val="2"/>
      </rPr>
      <t>or</t>
    </r>
  </si>
  <si>
    <t>Net working capital (accrual basis)</t>
  </si>
  <si>
    <t>Previously levied taxes estimated to be received</t>
  </si>
  <si>
    <t>Interest</t>
  </si>
  <si>
    <t>Heavy Equipment Rental Quarterly Tax</t>
  </si>
  <si>
    <t xml:space="preserve"> OTHER RESOURCES</t>
  </si>
  <si>
    <t>Miscellaneous Income</t>
  </si>
  <si>
    <t>Grant Income</t>
  </si>
  <si>
    <t>Conflagration Income</t>
  </si>
  <si>
    <t>Contributions/Donations</t>
  </si>
  <si>
    <t>Out of District Billings</t>
  </si>
  <si>
    <t xml:space="preserve"> </t>
  </si>
  <si>
    <t>Total resources, except taxes to be levied</t>
  </si>
  <si>
    <t>Taxes estimated to be received</t>
  </si>
  <si>
    <t>Taxes collected in year levied</t>
  </si>
  <si>
    <t>TOTAL RESOURCES</t>
  </si>
  <si>
    <t>150-504-020 (rev 10-16)</t>
  </si>
  <si>
    <t>*The balance of cash, cash equivalents and investments in the fund at the beginning of the budget year</t>
  </si>
  <si>
    <t>DETAILED REQUIREMENTS</t>
  </si>
  <si>
    <t>LB-31</t>
  </si>
  <si>
    <t>General Fund</t>
  </si>
  <si>
    <t>Number of Employ-ees</t>
  </si>
  <si>
    <t>Range*</t>
  </si>
  <si>
    <t>Adopted Budget</t>
  </si>
  <si>
    <t>Second Preceding</t>
  </si>
  <si>
    <t>First Preceding</t>
  </si>
  <si>
    <t>This Year</t>
  </si>
  <si>
    <t>Proposed by</t>
  </si>
  <si>
    <t>Approved by</t>
  </si>
  <si>
    <t>Adopted by</t>
  </si>
  <si>
    <t>Year 2022-2023</t>
  </si>
  <si>
    <t>Budget Officer</t>
  </si>
  <si>
    <t>Budget Committee</t>
  </si>
  <si>
    <t>Governing Body</t>
  </si>
  <si>
    <t>1.     PERSONNEL SERVICES</t>
  </si>
  <si>
    <t>2. Fire Chiefs Salary</t>
  </si>
  <si>
    <t>FTE-1</t>
  </si>
  <si>
    <t>3. Full-Time Firefighter A Shift</t>
  </si>
  <si>
    <t>4. Full-Time Firefighter B Shift</t>
  </si>
  <si>
    <t>5. Full- Time Firefighter C Shift</t>
  </si>
  <si>
    <t>6. Administrative Assistant</t>
  </si>
  <si>
    <t>7. EMS Training Instructors</t>
  </si>
  <si>
    <t>8.Weekend Duty Firefighter</t>
  </si>
  <si>
    <t>9. OSFM Wildfire Staffing Grant</t>
  </si>
  <si>
    <t>10.. Retirement Benefits</t>
  </si>
  <si>
    <t>11. Medical Insurance Benefits</t>
  </si>
  <si>
    <t xml:space="preserve">12. Payroll Taxes-FICA Soc Sec &amp; Medicare </t>
  </si>
  <si>
    <t>13. Conflagration Wages</t>
  </si>
  <si>
    <t>14. Payroll Expenses</t>
  </si>
  <si>
    <t>15. Fire Chiefs, 3 FT FF Vacation Time Accrued</t>
  </si>
  <si>
    <t>16.       Total Personnel Services</t>
  </si>
  <si>
    <r>
      <t xml:space="preserve">17  </t>
    </r>
    <r>
      <rPr>
        <b/>
        <sz val="8"/>
        <rFont val="Arial"/>
        <family val="2"/>
      </rPr>
      <t>MATERIAL AND SERVICES</t>
    </r>
  </si>
  <si>
    <t>18. Audit</t>
  </si>
  <si>
    <t>19. Contract Labor</t>
  </si>
  <si>
    <t>20. Legal Services</t>
  </si>
  <si>
    <t>21. Board Administrative Expenses</t>
  </si>
  <si>
    <t>22. Chief's Administrative Expenses</t>
  </si>
  <si>
    <t xml:space="preserve">23. Dispatch Fees </t>
  </si>
  <si>
    <t>24. Election Expense</t>
  </si>
  <si>
    <t>26. Dues and Memberships</t>
  </si>
  <si>
    <t xml:space="preserve">  </t>
  </si>
  <si>
    <t>27. Filing &amp; Publication Expense</t>
  </si>
  <si>
    <t>28 Office Expense/Website</t>
  </si>
  <si>
    <t>29. Telephone/Internet Services</t>
  </si>
  <si>
    <t>30. Wireless Phone Service</t>
  </si>
  <si>
    <t>31. Resident Program</t>
  </si>
  <si>
    <t>34.    TOTAL REQUIREMENTS</t>
  </si>
  <si>
    <t>150-504-031  (Rev 12/09)</t>
  </si>
  <si>
    <t>PAGE 2</t>
  </si>
  <si>
    <r>
      <t xml:space="preserve">1.        </t>
    </r>
    <r>
      <rPr>
        <b/>
        <sz val="8"/>
        <rFont val="Arial"/>
        <family val="2"/>
      </rPr>
      <t>MATERIAL AND SERVICES, CONT.</t>
    </r>
  </si>
  <si>
    <t>2. Utilities: Electric</t>
  </si>
  <si>
    <t>3. Utilities: Propane</t>
  </si>
  <si>
    <t>4. Utilities: Sanitation</t>
  </si>
  <si>
    <t>5. Utilities: Garbage Disposal</t>
  </si>
  <si>
    <t>6. Insurance: Building/Equipment &amp; Liability</t>
  </si>
  <si>
    <t>7. Insurance: Workers Compensation</t>
  </si>
  <si>
    <t>9. Truck Maintenance</t>
  </si>
  <si>
    <t>10. Equipment Maintenance</t>
  </si>
  <si>
    <t>11. Building Maintenance</t>
  </si>
  <si>
    <t>12. Household Supplies &amp; Water</t>
  </si>
  <si>
    <t>13. Firefighter &amp; EMS Supplies</t>
  </si>
  <si>
    <t>14. Gas &amp; Diesel</t>
  </si>
  <si>
    <t>15. Volunteer Appreciation</t>
  </si>
  <si>
    <t>16. Training</t>
  </si>
  <si>
    <t>17. Training Supplies</t>
  </si>
  <si>
    <t>18  Annual Testing</t>
  </si>
  <si>
    <t>19 Drug Screening</t>
  </si>
  <si>
    <t>20. Training Classes/Conference</t>
  </si>
  <si>
    <t>21. Background Checks / Finger printing</t>
  </si>
  <si>
    <t>23 EMT Classes</t>
  </si>
  <si>
    <t>24. Volunteer Recruitment &amp; Retention</t>
  </si>
  <si>
    <t>25. Address Markers</t>
  </si>
  <si>
    <t>27. Conflagration Expenses</t>
  </si>
  <si>
    <t>28. Small Tools &amp; Equipment</t>
  </si>
  <si>
    <t>29. Uniforms</t>
  </si>
  <si>
    <t>31 Ending balance (prior years)</t>
  </si>
  <si>
    <r>
      <t xml:space="preserve">32  </t>
    </r>
    <r>
      <rPr>
        <b/>
        <sz val="8"/>
        <rFont val="Arial"/>
        <family val="2"/>
      </rPr>
      <t>UNAPPROPRIATED ENDING FUND BALANCE</t>
    </r>
  </si>
  <si>
    <t>33    TOTAL Material and Services</t>
  </si>
  <si>
    <t>PAGE 3</t>
  </si>
  <si>
    <r>
      <t xml:space="preserve">1.      </t>
    </r>
    <r>
      <rPr>
        <b/>
        <sz val="8"/>
        <rFont val="Arial"/>
        <family val="2"/>
      </rPr>
      <t>CAPITAL OUTLAY</t>
    </r>
  </si>
  <si>
    <t>2. Safety Clothing-Grant Funded</t>
  </si>
  <si>
    <t>3. Safety Clothing-District Funded</t>
  </si>
  <si>
    <t>4. Equipment - Grant Funded     (ODF VFA grant)</t>
  </si>
  <si>
    <t>5   Equipment - District Funded</t>
  </si>
  <si>
    <t>7. Building - District Funded</t>
  </si>
  <si>
    <t>8. Training Grounds</t>
  </si>
  <si>
    <t>9. Future Apparatus Purchases</t>
  </si>
  <si>
    <r>
      <t xml:space="preserve">12     </t>
    </r>
    <r>
      <rPr>
        <b/>
        <sz val="8"/>
        <rFont val="Arial"/>
        <family val="2"/>
      </rPr>
      <t>TOTAL CAPITAL OUTLAY</t>
    </r>
  </si>
  <si>
    <r>
      <t xml:space="preserve">14.      </t>
    </r>
    <r>
      <rPr>
        <b/>
        <sz val="8"/>
        <rFont val="Arial"/>
        <family val="2"/>
      </rPr>
      <t>DEBT SERVICE</t>
    </r>
  </si>
  <si>
    <r>
      <t xml:space="preserve">23.       </t>
    </r>
    <r>
      <rPr>
        <b/>
        <sz val="8"/>
        <rFont val="Arial"/>
        <family val="2"/>
      </rPr>
      <t>TOTAL DEBT SERVICE</t>
    </r>
  </si>
  <si>
    <t xml:space="preserve">   </t>
  </si>
  <si>
    <r>
      <t xml:space="preserve">25. </t>
    </r>
    <r>
      <rPr>
        <b/>
        <sz val="8"/>
        <rFont val="Arial"/>
        <family val="2"/>
      </rPr>
      <t>TOTAL CAPITAL OUTLAY</t>
    </r>
  </si>
  <si>
    <r>
      <t xml:space="preserve">26. </t>
    </r>
    <r>
      <rPr>
        <b/>
        <sz val="8"/>
        <rFont val="Arial"/>
        <family val="2"/>
      </rPr>
      <t>TOTAL MATERIAL AND SERVICES</t>
    </r>
  </si>
  <si>
    <r>
      <t xml:space="preserve">27. </t>
    </r>
    <r>
      <rPr>
        <b/>
        <sz val="8"/>
        <rFont val="Arial"/>
        <family val="2"/>
      </rPr>
      <t>TOTAL PERSONNEL SERVICES</t>
    </r>
  </si>
  <si>
    <r>
      <t xml:space="preserve">28. </t>
    </r>
    <r>
      <rPr>
        <b/>
        <sz val="8"/>
        <rFont val="Arial"/>
        <family val="2"/>
      </rPr>
      <t>TOTAL DEBT SERVICES</t>
    </r>
  </si>
  <si>
    <t>30  Unappropriated Ending Balance</t>
  </si>
  <si>
    <t>32 GENERAL OPERATION CONTINGENCIES</t>
  </si>
  <si>
    <t>33    TOTAL REQUIREMENTS</t>
  </si>
  <si>
    <t>PAGE 4</t>
  </si>
  <si>
    <t>Second Preceding
Year 2022-2023</t>
  </si>
  <si>
    <t>First Preceding
Year 2023-2024</t>
  </si>
  <si>
    <t>Adopted Budget
This Year
Year 2024-2025</t>
  </si>
  <si>
    <t>2025-2026</t>
  </si>
  <si>
    <t>Year 2023-2024</t>
  </si>
  <si>
    <t>Budget for Next Year 2025-2026</t>
  </si>
  <si>
    <t>2022 - 2023</t>
  </si>
  <si>
    <t>8. Insurance: Volunteer's (Prov. AD&amp;D)</t>
  </si>
  <si>
    <t>22. Certifications</t>
  </si>
  <si>
    <t>26. District Facilities Maintenance</t>
  </si>
  <si>
    <t>15. Type VI Engine - Banner Bank</t>
  </si>
  <si>
    <t>Page 1 of 4</t>
  </si>
  <si>
    <t>REQUIREMENTS DESCRIPTION</t>
  </si>
  <si>
    <t xml:space="preserve">REQUIREMENTS DESCRIPTION </t>
  </si>
  <si>
    <r>
      <t>RESOURCE DESCRIPTION</t>
    </r>
    <r>
      <rPr>
        <sz val="12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</si>
</sst>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</numFmts>
  <fonts count="25" x14ac:knownFonts="1">
    <font>
      <sz val="10"/>
      <name val="Arial"/>
    </font>
    <font>
      <sz val="10"/>
      <name val="Arial"/>
    </font>
    <font>
      <sz val="12"/>
      <name val="Calibri"/>
      <family val="2"/>
    </font>
    <font>
      <b/>
      <sz val="9"/>
      <name val="Calibri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14" fillId="0" borderId="0" xfId="0" applyFont="1"/>
    <xf numFmtId="0" fontId="15" fillId="0" borderId="1" xfId="0" applyFont="1" applyBorder="1"/>
    <xf numFmtId="0" fontId="16" fillId="2" borderId="2" xfId="0" applyFont="1" applyFill="1" applyBorder="1"/>
    <xf numFmtId="0" fontId="16" fillId="0" borderId="0" xfId="0" applyFont="1"/>
    <xf numFmtId="0" fontId="15" fillId="0" borderId="3" xfId="0" applyFont="1" applyBorder="1"/>
    <xf numFmtId="0" fontId="17" fillId="0" borderId="0" xfId="0" applyFont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2" borderId="4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5" xfId="0" applyFont="1" applyBorder="1"/>
    <xf numFmtId="0" fontId="18" fillId="0" borderId="2" xfId="0" applyFont="1" applyBorder="1"/>
    <xf numFmtId="0" fontId="18" fillId="0" borderId="2" xfId="0" applyFont="1" applyBorder="1" applyAlignment="1">
      <alignment horizontal="left" readingOrder="1"/>
    </xf>
    <xf numFmtId="0" fontId="18" fillId="2" borderId="2" xfId="0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8" fillId="0" borderId="4" xfId="0" applyFont="1" applyBorder="1"/>
    <xf numFmtId="0" fontId="19" fillId="0" borderId="3" xfId="0" applyFont="1" applyBorder="1" applyAlignment="1">
      <alignment horizontal="center"/>
    </xf>
    <xf numFmtId="0" fontId="1" fillId="0" borderId="0" xfId="3"/>
    <xf numFmtId="0" fontId="1" fillId="0" borderId="0" xfId="3" applyAlignment="1">
      <alignment horizontal="center"/>
    </xf>
    <xf numFmtId="0" fontId="13" fillId="0" borderId="4" xfId="3" applyFont="1" applyBorder="1" applyAlignment="1">
      <alignment horizontal="center"/>
    </xf>
    <xf numFmtId="0" fontId="8" fillId="0" borderId="8" xfId="3" applyFont="1" applyBorder="1" applyAlignment="1">
      <alignment horizontal="center"/>
    </xf>
    <xf numFmtId="0" fontId="8" fillId="0" borderId="9" xfId="3" applyFont="1" applyBorder="1" applyAlignment="1">
      <alignment horizontal="center"/>
    </xf>
    <xf numFmtId="0" fontId="8" fillId="0" borderId="10" xfId="3" applyFont="1" applyBorder="1" applyAlignment="1">
      <alignment horizontal="center"/>
    </xf>
    <xf numFmtId="0" fontId="8" fillId="0" borderId="8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/>
    </xf>
    <xf numFmtId="0" fontId="8" fillId="0" borderId="11" xfId="3" applyFont="1" applyBorder="1" applyAlignment="1">
      <alignment horizontal="center" vertical="top"/>
    </xf>
    <xf numFmtId="0" fontId="8" fillId="0" borderId="12" xfId="3" applyFont="1" applyBorder="1" applyAlignment="1">
      <alignment horizontal="center" vertical="top"/>
    </xf>
    <xf numFmtId="0" fontId="8" fillId="0" borderId="8" xfId="3" applyFont="1" applyBorder="1" applyAlignment="1">
      <alignment horizontal="center" vertical="top"/>
    </xf>
    <xf numFmtId="0" fontId="13" fillId="0" borderId="8" xfId="3" applyFont="1" applyBorder="1" applyAlignment="1">
      <alignment horizontal="center" vertical="top"/>
    </xf>
    <xf numFmtId="0" fontId="13" fillId="0" borderId="12" xfId="3" applyFont="1" applyBorder="1" applyAlignment="1">
      <alignment horizontal="center" vertical="top"/>
    </xf>
    <xf numFmtId="0" fontId="6" fillId="0" borderId="2" xfId="3" applyFont="1" applyBorder="1"/>
    <xf numFmtId="9" fontId="10" fillId="0" borderId="0" xfId="3" applyNumberFormat="1" applyFont="1" applyAlignment="1">
      <alignment horizontal="center"/>
    </xf>
    <xf numFmtId="0" fontId="10" fillId="0" borderId="0" xfId="3" applyFont="1" applyAlignment="1">
      <alignment horizontal="center"/>
    </xf>
    <xf numFmtId="0" fontId="7" fillId="0" borderId="2" xfId="3" applyFont="1" applyBorder="1"/>
    <xf numFmtId="164" fontId="7" fillId="0" borderId="2" xfId="3" applyNumberFormat="1" applyFont="1" applyBorder="1"/>
    <xf numFmtId="0" fontId="6" fillId="3" borderId="2" xfId="3" applyFont="1" applyFill="1" applyBorder="1"/>
    <xf numFmtId="0" fontId="6" fillId="0" borderId="4" xfId="3" applyFont="1" applyBorder="1"/>
    <xf numFmtId="0" fontId="6" fillId="3" borderId="4" xfId="3" applyFont="1" applyFill="1" applyBorder="1"/>
    <xf numFmtId="165" fontId="6" fillId="0" borderId="4" xfId="2" applyNumberFormat="1" applyFont="1" applyBorder="1"/>
    <xf numFmtId="164" fontId="6" fillId="0" borderId="4" xfId="3" applyNumberFormat="1" applyFont="1" applyBorder="1"/>
    <xf numFmtId="0" fontId="7" fillId="0" borderId="6" xfId="3" applyFont="1" applyBorder="1"/>
    <xf numFmtId="0" fontId="7" fillId="0" borderId="3" xfId="3" applyFont="1" applyBorder="1"/>
    <xf numFmtId="0" fontId="7" fillId="0" borderId="7" xfId="3" applyFont="1" applyBorder="1"/>
    <xf numFmtId="0" fontId="12" fillId="0" borderId="0" xfId="3" applyFont="1" applyAlignment="1">
      <alignment horizontal="center"/>
    </xf>
    <xf numFmtId="0" fontId="12" fillId="0" borderId="0" xfId="3" applyFont="1"/>
    <xf numFmtId="0" fontId="6" fillId="0" borderId="0" xfId="3" applyFont="1"/>
    <xf numFmtId="164" fontId="7" fillId="0" borderId="3" xfId="3" applyNumberFormat="1" applyFont="1" applyBorder="1"/>
    <xf numFmtId="165" fontId="7" fillId="0" borderId="3" xfId="2" applyNumberFormat="1" applyFont="1" applyBorder="1"/>
    <xf numFmtId="0" fontId="10" fillId="0" borderId="0" xfId="3" applyFont="1"/>
    <xf numFmtId="0" fontId="1" fillId="0" borderId="2" xfId="3" applyBorder="1"/>
    <xf numFmtId="0" fontId="5" fillId="0" borderId="0" xfId="3" applyFont="1"/>
    <xf numFmtId="164" fontId="21" fillId="0" borderId="2" xfId="3" applyNumberFormat="1" applyFont="1" applyBorder="1"/>
    <xf numFmtId="3" fontId="7" fillId="0" borderId="2" xfId="3" applyNumberFormat="1" applyFont="1" applyBorder="1"/>
    <xf numFmtId="164" fontId="6" fillId="0" borderId="2" xfId="3" applyNumberFormat="1" applyFont="1" applyBorder="1"/>
    <xf numFmtId="0" fontId="6" fillId="0" borderId="0" xfId="1" applyNumberFormat="1" applyFont="1" applyBorder="1"/>
    <xf numFmtId="164" fontId="15" fillId="0" borderId="3" xfId="0" applyNumberFormat="1" applyFont="1" applyBorder="1" applyAlignment="1">
      <alignment horizontal="center"/>
    </xf>
    <xf numFmtId="164" fontId="6" fillId="0" borderId="2" xfId="1" applyNumberFormat="1" applyFont="1" applyBorder="1"/>
    <xf numFmtId="164" fontId="6" fillId="3" borderId="2" xfId="3" applyNumberFormat="1" applyFont="1" applyFill="1" applyBorder="1"/>
    <xf numFmtId="164" fontId="6" fillId="3" borderId="4" xfId="3" applyNumberFormat="1" applyFont="1" applyFill="1" applyBorder="1"/>
    <xf numFmtId="164" fontId="20" fillId="0" borderId="2" xfId="3" applyNumberFormat="1" applyFont="1" applyBorder="1"/>
    <xf numFmtId="164" fontId="1" fillId="0" borderId="0" xfId="3" applyNumberFormat="1"/>
    <xf numFmtId="164" fontId="1" fillId="0" borderId="2" xfId="3" applyNumberFormat="1" applyBorder="1"/>
    <xf numFmtId="166" fontId="6" fillId="0" borderId="2" xfId="3" applyNumberFormat="1" applyFont="1" applyBorder="1"/>
    <xf numFmtId="166" fontId="1" fillId="0" borderId="0" xfId="3" applyNumberFormat="1"/>
    <xf numFmtId="166" fontId="7" fillId="0" borderId="2" xfId="3" applyNumberFormat="1" applyFont="1" applyBorder="1"/>
    <xf numFmtId="164" fontId="14" fillId="0" borderId="2" xfId="0" applyNumberFormat="1" applyFont="1" applyBorder="1" applyAlignment="1">
      <alignment horizontal="center"/>
    </xf>
    <xf numFmtId="164" fontId="14" fillId="2" borderId="2" xfId="0" applyNumberFormat="1" applyFont="1" applyFill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/>
    </xf>
    <xf numFmtId="3" fontId="6" fillId="0" borderId="2" xfId="3" applyNumberFormat="1" applyFont="1" applyBorder="1"/>
    <xf numFmtId="0" fontId="18" fillId="0" borderId="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0" borderId="0" xfId="0" applyFont="1" applyAlignment="1">
      <alignment horizontal="center" vertical="top"/>
    </xf>
    <xf numFmtId="0" fontId="14" fillId="0" borderId="1" xfId="0" applyFont="1" applyBorder="1" applyAlignment="1">
      <alignment horizontal="center"/>
    </xf>
    <xf numFmtId="0" fontId="5" fillId="0" borderId="16" xfId="3" applyFont="1" applyBorder="1" applyAlignment="1">
      <alignment horizontal="left"/>
    </xf>
    <xf numFmtId="0" fontId="5" fillId="0" borderId="17" xfId="3" applyFont="1" applyBorder="1" applyAlignment="1">
      <alignment horizontal="left"/>
    </xf>
    <xf numFmtId="0" fontId="5" fillId="0" borderId="18" xfId="3" applyFont="1" applyBorder="1" applyAlignment="1">
      <alignment horizontal="left"/>
    </xf>
    <xf numFmtId="0" fontId="9" fillId="0" borderId="2" xfId="3" applyFont="1" applyBorder="1" applyAlignment="1">
      <alignment horizontal="left"/>
    </xf>
    <xf numFmtId="0" fontId="9" fillId="0" borderId="16" xfId="3" applyFont="1" applyBorder="1" applyAlignment="1">
      <alignment horizontal="left"/>
    </xf>
    <xf numFmtId="0" fontId="9" fillId="0" borderId="17" xfId="3" applyFont="1" applyBorder="1" applyAlignment="1">
      <alignment horizontal="left"/>
    </xf>
    <xf numFmtId="0" fontId="9" fillId="0" borderId="18" xfId="3" applyFont="1" applyBorder="1" applyAlignment="1">
      <alignment horizontal="left"/>
    </xf>
    <xf numFmtId="0" fontId="1" fillId="0" borderId="0" xfId="3" applyAlignment="1">
      <alignment horizontal="center"/>
    </xf>
    <xf numFmtId="0" fontId="4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0" fontId="1" fillId="0" borderId="0" xfId="3" applyAlignment="1">
      <alignment horizontal="left"/>
    </xf>
    <xf numFmtId="14" fontId="10" fillId="0" borderId="0" xfId="3" applyNumberFormat="1" applyFont="1" applyAlignment="1">
      <alignment horizontal="center"/>
    </xf>
    <xf numFmtId="0" fontId="24" fillId="0" borderId="0" xfId="3" applyFont="1" applyAlignment="1">
      <alignment horizontal="center"/>
    </xf>
    <xf numFmtId="0" fontId="1" fillId="0" borderId="4" xfId="3" applyBorder="1" applyAlignment="1">
      <alignment horizontal="center"/>
    </xf>
    <xf numFmtId="0" fontId="1" fillId="0" borderId="8" xfId="3" applyBorder="1" applyAlignment="1">
      <alignment horizontal="center"/>
    </xf>
    <xf numFmtId="0" fontId="1" fillId="0" borderId="15" xfId="3" applyBorder="1" applyAlignment="1">
      <alignment horizontal="center"/>
    </xf>
    <xf numFmtId="0" fontId="13" fillId="0" borderId="4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/>
    </xf>
    <xf numFmtId="0" fontId="10" fillId="0" borderId="10" xfId="3" applyFont="1" applyBorder="1" applyAlignment="1">
      <alignment horizontal="center" vertical="center"/>
    </xf>
    <xf numFmtId="0" fontId="1" fillId="0" borderId="19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7" xfId="3" applyBorder="1" applyAlignment="1">
      <alignment horizontal="center"/>
    </xf>
    <xf numFmtId="0" fontId="1" fillId="0" borderId="18" xfId="3" applyBorder="1" applyAlignment="1">
      <alignment horizontal="center"/>
    </xf>
    <xf numFmtId="0" fontId="6" fillId="0" borderId="16" xfId="3" applyFont="1" applyBorder="1" applyAlignment="1">
      <alignment horizontal="left"/>
    </xf>
    <xf numFmtId="0" fontId="6" fillId="0" borderId="17" xfId="3" applyFont="1" applyBorder="1" applyAlignment="1">
      <alignment horizontal="left"/>
    </xf>
    <xf numFmtId="0" fontId="6" fillId="0" borderId="18" xfId="3" applyFont="1" applyBorder="1" applyAlignment="1">
      <alignment horizontal="left"/>
    </xf>
    <xf numFmtId="0" fontId="7" fillId="0" borderId="10" xfId="3" applyFont="1" applyBorder="1" applyAlignment="1">
      <alignment horizontal="left"/>
    </xf>
    <xf numFmtId="0" fontId="7" fillId="0" borderId="19" xfId="3" applyFont="1" applyBorder="1" applyAlignment="1">
      <alignment horizontal="left"/>
    </xf>
    <xf numFmtId="0" fontId="7" fillId="0" borderId="9" xfId="3" applyFont="1" applyBorder="1" applyAlignment="1">
      <alignment horizontal="left"/>
    </xf>
    <xf numFmtId="0" fontId="12" fillId="0" borderId="3" xfId="3" applyFont="1" applyBorder="1" applyAlignment="1">
      <alignment horizontal="left"/>
    </xf>
    <xf numFmtId="0" fontId="5" fillId="0" borderId="0" xfId="3" applyFont="1" applyAlignment="1">
      <alignment horizontal="left"/>
    </xf>
    <xf numFmtId="0" fontId="10" fillId="0" borderId="0" xfId="3" applyFont="1" applyAlignment="1">
      <alignment horizontal="center"/>
    </xf>
    <xf numFmtId="14" fontId="1" fillId="0" borderId="0" xfId="3" applyNumberFormat="1" applyAlignment="1">
      <alignment horizontal="center"/>
    </xf>
    <xf numFmtId="0" fontId="5" fillId="0" borderId="2" xfId="3" applyFont="1" applyBorder="1" applyAlignment="1">
      <alignment horizontal="left"/>
    </xf>
    <xf numFmtId="44" fontId="6" fillId="0" borderId="2" xfId="1" applyFont="1" applyBorder="1"/>
    <xf numFmtId="165" fontId="6" fillId="0" borderId="2" xfId="1" applyNumberFormat="1" applyFont="1" applyBorder="1"/>
    <xf numFmtId="165" fontId="14" fillId="0" borderId="2" xfId="1" applyNumberFormat="1" applyFont="1" applyBorder="1" applyAlignment="1">
      <alignment horizontal="center"/>
    </xf>
    <xf numFmtId="165" fontId="15" fillId="0" borderId="3" xfId="1" applyNumberFormat="1" applyFont="1" applyBorder="1" applyAlignment="1">
      <alignment horizontal="center"/>
    </xf>
    <xf numFmtId="0" fontId="12" fillId="0" borderId="10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11" xfId="3" applyFont="1" applyBorder="1" applyAlignment="1">
      <alignment horizontal="center" vertical="center"/>
    </xf>
  </cellXfs>
  <cellStyles count="4">
    <cellStyle name="Currency" xfId="1" builtinId="4"/>
    <cellStyle name="Currency 2" xfId="2" xr:uid="{CC950165-99FF-4E17-8C7B-038BD5862748}"/>
    <cellStyle name="Normal" xfId="0" builtinId="0"/>
    <cellStyle name="Normal 2" xfId="3" xr:uid="{D6F0317F-64E5-43D6-A737-6283BC80652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FAC47-11E3-4149-BBDE-D092244CD992}">
  <sheetPr>
    <pageSetUpPr fitToPage="1"/>
  </sheetPr>
  <dimension ref="A1:K2290"/>
  <sheetViews>
    <sheetView tabSelected="1" topLeftCell="A6" workbookViewId="0">
      <selection activeCell="E6" sqref="E6:F9"/>
    </sheetView>
  </sheetViews>
  <sheetFormatPr defaultColWidth="0" defaultRowHeight="15.75" zeroHeight="1" x14ac:dyDescent="0.25"/>
  <cols>
    <col min="1" max="1" width="2.28515625" style="17" bestFit="1" customWidth="1"/>
    <col min="2" max="2" width="15" style="6" customWidth="1"/>
    <col min="3" max="3" width="12.5703125" style="6" customWidth="1"/>
    <col min="4" max="4" width="15.140625" style="1" customWidth="1"/>
    <col min="5" max="5" width="2.28515625" style="17" bestFit="1" customWidth="1"/>
    <col min="6" max="6" width="40.42578125" style="1" customWidth="1"/>
    <col min="7" max="9" width="15.28515625" style="1" customWidth="1"/>
    <col min="10" max="10" width="2.28515625" style="17" bestFit="1" customWidth="1"/>
    <col min="11" max="11" width="3.28515625" style="1" customWidth="1"/>
    <col min="12" max="16384" width="0" style="1" hidden="1"/>
  </cols>
  <sheetData>
    <row r="1" spans="1:11" x14ac:dyDescent="0.25">
      <c r="B1" s="84" t="s">
        <v>0</v>
      </c>
      <c r="C1" s="85"/>
      <c r="E1" s="78"/>
      <c r="F1" s="78"/>
    </row>
    <row r="2" spans="1:11" ht="18.75" x14ac:dyDescent="0.3">
      <c r="B2" s="84" t="s">
        <v>1</v>
      </c>
      <c r="C2" s="85"/>
      <c r="E2" s="101" t="s">
        <v>2</v>
      </c>
      <c r="F2" s="101"/>
      <c r="H2" s="79">
        <v>45733</v>
      </c>
      <c r="I2" s="79"/>
    </row>
    <row r="3" spans="1:11" x14ac:dyDescent="0.25">
      <c r="B3" s="84"/>
      <c r="C3" s="85"/>
      <c r="E3" s="102" t="s">
        <v>3</v>
      </c>
      <c r="F3" s="102"/>
      <c r="H3" s="78"/>
      <c r="I3" s="78"/>
    </row>
    <row r="4" spans="1:11" ht="11.45" customHeight="1" x14ac:dyDescent="0.25">
      <c r="B4" s="84"/>
      <c r="C4" s="85"/>
      <c r="E4" s="103" t="s">
        <v>4</v>
      </c>
      <c r="F4" s="103"/>
      <c r="G4" s="2" t="s">
        <v>5</v>
      </c>
      <c r="H4" s="2" t="s">
        <v>6</v>
      </c>
      <c r="I4" s="2"/>
    </row>
    <row r="5" spans="1:11" ht="17.45" customHeight="1" x14ac:dyDescent="0.25">
      <c r="B5" s="85"/>
      <c r="C5" s="85"/>
      <c r="E5" s="104"/>
      <c r="F5" s="104"/>
      <c r="G5" s="82" t="s">
        <v>7</v>
      </c>
      <c r="H5" s="82"/>
      <c r="I5" s="82"/>
    </row>
    <row r="6" spans="1:11" ht="15.75" customHeight="1" x14ac:dyDescent="0.25">
      <c r="A6" s="75"/>
      <c r="B6" s="91" t="s">
        <v>8</v>
      </c>
      <c r="C6" s="92"/>
      <c r="D6" s="92"/>
      <c r="E6" s="95" t="s">
        <v>147</v>
      </c>
      <c r="F6" s="96"/>
      <c r="G6" s="88" t="s">
        <v>136</v>
      </c>
      <c r="H6" s="89"/>
      <c r="I6" s="90"/>
      <c r="J6" s="75"/>
    </row>
    <row r="7" spans="1:11" ht="15.75" customHeight="1" x14ac:dyDescent="0.2">
      <c r="A7" s="76"/>
      <c r="B7" s="93" t="s">
        <v>10</v>
      </c>
      <c r="C7" s="94"/>
      <c r="D7" s="80" t="s">
        <v>135</v>
      </c>
      <c r="E7" s="97"/>
      <c r="F7" s="98"/>
      <c r="G7" s="80" t="s">
        <v>11</v>
      </c>
      <c r="H7" s="80" t="s">
        <v>12</v>
      </c>
      <c r="I7" s="80" t="s">
        <v>13</v>
      </c>
      <c r="J7" s="76"/>
    </row>
    <row r="8" spans="1:11" ht="15.75" customHeight="1" x14ac:dyDescent="0.2">
      <c r="A8" s="76"/>
      <c r="B8" s="86" t="s">
        <v>133</v>
      </c>
      <c r="C8" s="80" t="s">
        <v>134</v>
      </c>
      <c r="D8" s="81"/>
      <c r="E8" s="97"/>
      <c r="F8" s="98"/>
      <c r="G8" s="81"/>
      <c r="H8" s="91"/>
      <c r="I8" s="81"/>
      <c r="J8" s="76"/>
    </row>
    <row r="9" spans="1:11" ht="10.15" customHeight="1" x14ac:dyDescent="0.2">
      <c r="A9" s="77"/>
      <c r="B9" s="87"/>
      <c r="C9" s="81"/>
      <c r="D9" s="81"/>
      <c r="E9" s="99"/>
      <c r="F9" s="100"/>
      <c r="G9" s="81"/>
      <c r="H9" s="91"/>
      <c r="I9" s="81"/>
      <c r="J9" s="77"/>
    </row>
    <row r="10" spans="1:11" ht="12.4" customHeight="1" x14ac:dyDescent="0.2">
      <c r="A10" s="14"/>
      <c r="B10" s="3"/>
      <c r="C10" s="3"/>
      <c r="D10" s="3"/>
      <c r="E10" s="14"/>
      <c r="F10" s="3"/>
      <c r="G10" s="3"/>
      <c r="H10" s="3"/>
      <c r="I10" s="3"/>
      <c r="J10" s="14"/>
      <c r="K10" s="4"/>
    </row>
    <row r="11" spans="1:11" ht="12.4" customHeight="1" x14ac:dyDescent="0.2">
      <c r="A11" s="15">
        <v>1</v>
      </c>
      <c r="B11" s="70">
        <v>256869</v>
      </c>
      <c r="C11" s="70">
        <v>480000</v>
      </c>
      <c r="D11" s="70">
        <v>430000</v>
      </c>
      <c r="E11" s="15">
        <v>1</v>
      </c>
      <c r="F11" s="12" t="s">
        <v>14</v>
      </c>
      <c r="G11" s="70">
        <v>460000</v>
      </c>
      <c r="H11" s="144">
        <v>460000</v>
      </c>
      <c r="I11" s="144">
        <v>460000</v>
      </c>
      <c r="J11" s="15">
        <v>1</v>
      </c>
    </row>
    <row r="12" spans="1:11" ht="12.4" customHeight="1" x14ac:dyDescent="0.2">
      <c r="A12" s="15">
        <v>2</v>
      </c>
      <c r="B12" s="70"/>
      <c r="C12" s="70"/>
      <c r="D12" s="70"/>
      <c r="E12" s="15">
        <v>2</v>
      </c>
      <c r="F12" s="12" t="s">
        <v>15</v>
      </c>
      <c r="G12" s="70"/>
      <c r="H12" s="144"/>
      <c r="I12" s="144"/>
      <c r="J12" s="15">
        <v>2</v>
      </c>
    </row>
    <row r="13" spans="1:11" ht="12.4" customHeight="1" x14ac:dyDescent="0.2">
      <c r="A13" s="15">
        <v>3</v>
      </c>
      <c r="B13" s="70">
        <v>7833</v>
      </c>
      <c r="C13" s="70">
        <v>6018</v>
      </c>
      <c r="D13" s="70">
        <v>4500</v>
      </c>
      <c r="E13" s="15">
        <v>3</v>
      </c>
      <c r="F13" s="12" t="s">
        <v>16</v>
      </c>
      <c r="G13" s="70">
        <v>4500</v>
      </c>
      <c r="H13" s="144">
        <v>4500</v>
      </c>
      <c r="I13" s="144">
        <v>4500</v>
      </c>
      <c r="J13" s="15">
        <v>3</v>
      </c>
    </row>
    <row r="14" spans="1:11" ht="12.4" customHeight="1" x14ac:dyDescent="0.2">
      <c r="A14" s="15">
        <v>4</v>
      </c>
      <c r="B14" s="70">
        <v>1667</v>
      </c>
      <c r="C14" s="70">
        <v>24873</v>
      </c>
      <c r="D14" s="70">
        <v>13000</v>
      </c>
      <c r="E14" s="15">
        <v>4</v>
      </c>
      <c r="F14" s="12" t="s">
        <v>17</v>
      </c>
      <c r="G14" s="70">
        <v>13000</v>
      </c>
      <c r="H14" s="144">
        <v>13000</v>
      </c>
      <c r="I14" s="144">
        <v>13000</v>
      </c>
      <c r="J14" s="15">
        <v>4</v>
      </c>
    </row>
    <row r="15" spans="1:11" ht="12.4" customHeight="1" x14ac:dyDescent="0.2">
      <c r="A15" s="15">
        <v>5</v>
      </c>
      <c r="B15" s="70"/>
      <c r="C15" s="70"/>
      <c r="D15" s="70">
        <v>350</v>
      </c>
      <c r="E15" s="15">
        <v>5</v>
      </c>
      <c r="F15" s="13" t="s">
        <v>18</v>
      </c>
      <c r="G15" s="70">
        <v>350</v>
      </c>
      <c r="H15" s="144">
        <v>350</v>
      </c>
      <c r="I15" s="144">
        <v>350</v>
      </c>
      <c r="J15" s="15">
        <v>5</v>
      </c>
    </row>
    <row r="16" spans="1:11" ht="12.4" customHeight="1" x14ac:dyDescent="0.2">
      <c r="A16" s="15">
        <v>6</v>
      </c>
      <c r="B16" s="70"/>
      <c r="C16" s="70"/>
      <c r="D16" s="70"/>
      <c r="E16" s="15">
        <v>6</v>
      </c>
      <c r="F16" s="10" t="s">
        <v>19</v>
      </c>
      <c r="G16" s="70"/>
      <c r="H16" s="144"/>
      <c r="I16" s="144"/>
      <c r="J16" s="15">
        <v>6</v>
      </c>
    </row>
    <row r="17" spans="1:10" ht="12.4" customHeight="1" x14ac:dyDescent="0.2">
      <c r="A17" s="15">
        <v>7</v>
      </c>
      <c r="B17" s="70">
        <v>2185</v>
      </c>
      <c r="C17" s="70">
        <v>460</v>
      </c>
      <c r="D17" s="70">
        <v>500</v>
      </c>
      <c r="E17" s="15">
        <v>7</v>
      </c>
      <c r="F17" s="8" t="s">
        <v>20</v>
      </c>
      <c r="G17" s="70">
        <v>500</v>
      </c>
      <c r="H17" s="144">
        <v>500</v>
      </c>
      <c r="I17" s="144">
        <v>500</v>
      </c>
      <c r="J17" s="15">
        <v>7</v>
      </c>
    </row>
    <row r="18" spans="1:10" ht="12.4" customHeight="1" x14ac:dyDescent="0.2">
      <c r="A18" s="15">
        <v>8</v>
      </c>
      <c r="B18" s="70">
        <v>46697</v>
      </c>
      <c r="C18" s="70">
        <v>174415</v>
      </c>
      <c r="D18" s="70">
        <v>0</v>
      </c>
      <c r="E18" s="15">
        <v>8</v>
      </c>
      <c r="F18" s="8" t="s">
        <v>21</v>
      </c>
      <c r="G18" s="70">
        <v>0</v>
      </c>
      <c r="H18" s="144">
        <v>0</v>
      </c>
      <c r="I18" s="144">
        <v>0</v>
      </c>
      <c r="J18" s="15">
        <v>8</v>
      </c>
    </row>
    <row r="19" spans="1:10" ht="12.4" customHeight="1" x14ac:dyDescent="0.2">
      <c r="A19" s="15">
        <v>9</v>
      </c>
      <c r="B19" s="70">
        <v>9672</v>
      </c>
      <c r="C19" s="70">
        <v>105564</v>
      </c>
      <c r="D19" s="70">
        <v>0</v>
      </c>
      <c r="E19" s="15">
        <v>9</v>
      </c>
      <c r="F19" s="8" t="s">
        <v>22</v>
      </c>
      <c r="G19" s="70">
        <v>500</v>
      </c>
      <c r="H19" s="144">
        <v>500</v>
      </c>
      <c r="I19" s="144">
        <v>500</v>
      </c>
      <c r="J19" s="15">
        <v>9</v>
      </c>
    </row>
    <row r="20" spans="1:10" ht="12.4" customHeight="1" x14ac:dyDescent="0.2">
      <c r="A20" s="15">
        <v>10</v>
      </c>
      <c r="B20" s="70">
        <v>1171</v>
      </c>
      <c r="C20" s="70">
        <v>50</v>
      </c>
      <c r="D20" s="70">
        <v>200</v>
      </c>
      <c r="E20" s="15">
        <v>10</v>
      </c>
      <c r="F20" s="8" t="s">
        <v>23</v>
      </c>
      <c r="G20" s="70">
        <v>200</v>
      </c>
      <c r="H20" s="144">
        <v>200</v>
      </c>
      <c r="I20" s="144">
        <v>200</v>
      </c>
      <c r="J20" s="15">
        <v>10</v>
      </c>
    </row>
    <row r="21" spans="1:10" ht="12.4" customHeight="1" x14ac:dyDescent="0.2">
      <c r="A21" s="15">
        <v>11</v>
      </c>
      <c r="B21" s="70">
        <v>2279</v>
      </c>
      <c r="C21" s="70">
        <v>0</v>
      </c>
      <c r="D21" s="70">
        <v>0</v>
      </c>
      <c r="E21" s="15">
        <v>11</v>
      </c>
      <c r="F21" s="8" t="s">
        <v>24</v>
      </c>
      <c r="G21" s="70">
        <v>0</v>
      </c>
      <c r="H21" s="144">
        <v>0</v>
      </c>
      <c r="I21" s="144">
        <v>0</v>
      </c>
      <c r="J21" s="15">
        <v>11</v>
      </c>
    </row>
    <row r="22" spans="1:10" ht="12.4" customHeight="1" x14ac:dyDescent="0.2">
      <c r="A22" s="15">
        <v>12</v>
      </c>
      <c r="B22" s="70"/>
      <c r="C22" s="70"/>
      <c r="D22" s="70"/>
      <c r="E22" s="15">
        <v>12</v>
      </c>
      <c r="F22" s="8"/>
      <c r="G22" s="70"/>
      <c r="H22" s="7"/>
      <c r="I22" s="7"/>
      <c r="J22" s="15">
        <v>12</v>
      </c>
    </row>
    <row r="23" spans="1:10" ht="12.4" customHeight="1" x14ac:dyDescent="0.2">
      <c r="A23" s="15">
        <v>13</v>
      </c>
      <c r="B23" s="70"/>
      <c r="C23" s="70"/>
      <c r="D23" s="70"/>
      <c r="E23" s="15">
        <v>13</v>
      </c>
      <c r="F23" s="8"/>
      <c r="G23" s="70"/>
      <c r="H23" s="7"/>
      <c r="I23" s="7"/>
      <c r="J23" s="15">
        <v>13</v>
      </c>
    </row>
    <row r="24" spans="1:10" ht="12.4" customHeight="1" x14ac:dyDescent="0.2">
      <c r="A24" s="15">
        <v>14</v>
      </c>
      <c r="B24" s="70"/>
      <c r="C24" s="70"/>
      <c r="D24" s="70"/>
      <c r="E24" s="15">
        <v>14</v>
      </c>
      <c r="F24" s="8"/>
      <c r="G24" s="70"/>
      <c r="H24" s="7"/>
      <c r="I24" s="7"/>
      <c r="J24" s="15">
        <v>14</v>
      </c>
    </row>
    <row r="25" spans="1:10" ht="12.4" customHeight="1" x14ac:dyDescent="0.2">
      <c r="A25" s="15">
        <v>15</v>
      </c>
      <c r="B25" s="70"/>
      <c r="C25" s="70"/>
      <c r="D25" s="70"/>
      <c r="E25" s="15">
        <v>15</v>
      </c>
      <c r="F25" s="8"/>
      <c r="G25" s="70"/>
      <c r="H25" s="7"/>
      <c r="I25" s="7"/>
      <c r="J25" s="15">
        <v>15</v>
      </c>
    </row>
    <row r="26" spans="1:10" ht="12.4" customHeight="1" x14ac:dyDescent="0.2">
      <c r="A26" s="15">
        <v>16</v>
      </c>
      <c r="B26" s="70"/>
      <c r="C26" s="70"/>
      <c r="D26" s="70"/>
      <c r="E26" s="15">
        <v>16</v>
      </c>
      <c r="F26" s="8"/>
      <c r="G26" s="70"/>
      <c r="H26" s="7"/>
      <c r="I26" s="7"/>
      <c r="J26" s="15">
        <v>16</v>
      </c>
    </row>
    <row r="27" spans="1:10" ht="12.4" customHeight="1" x14ac:dyDescent="0.2">
      <c r="A27" s="15">
        <v>17</v>
      </c>
      <c r="B27" s="70"/>
      <c r="C27" s="70"/>
      <c r="D27" s="70"/>
      <c r="E27" s="15">
        <v>17</v>
      </c>
      <c r="F27" s="8"/>
      <c r="G27" s="70"/>
      <c r="H27" s="7"/>
      <c r="I27" s="7"/>
      <c r="J27" s="15">
        <v>17</v>
      </c>
    </row>
    <row r="28" spans="1:10" ht="12.4" customHeight="1" x14ac:dyDescent="0.2">
      <c r="A28" s="15">
        <v>18</v>
      </c>
      <c r="B28" s="70"/>
      <c r="C28" s="70"/>
      <c r="D28" s="70"/>
      <c r="E28" s="15">
        <v>18</v>
      </c>
      <c r="F28" s="8"/>
      <c r="G28" s="70"/>
      <c r="H28" s="7"/>
      <c r="I28" s="7"/>
      <c r="J28" s="15">
        <v>18</v>
      </c>
    </row>
    <row r="29" spans="1:10" ht="12.4" customHeight="1" x14ac:dyDescent="0.2">
      <c r="A29" s="15">
        <v>19</v>
      </c>
      <c r="B29" s="70"/>
      <c r="C29" s="70"/>
      <c r="D29" s="70"/>
      <c r="E29" s="15">
        <v>19</v>
      </c>
      <c r="F29" s="8"/>
      <c r="G29" s="70"/>
      <c r="H29" s="7"/>
      <c r="I29" s="7"/>
      <c r="J29" s="15">
        <v>19</v>
      </c>
    </row>
    <row r="30" spans="1:10" ht="12.4" customHeight="1" x14ac:dyDescent="0.2">
      <c r="A30" s="15">
        <v>20</v>
      </c>
      <c r="B30" s="70"/>
      <c r="C30" s="70"/>
      <c r="D30" s="70"/>
      <c r="E30" s="15">
        <v>20</v>
      </c>
      <c r="F30" s="8"/>
      <c r="G30" s="70"/>
      <c r="H30" s="7"/>
      <c r="I30" s="7"/>
      <c r="J30" s="15">
        <v>20</v>
      </c>
    </row>
    <row r="31" spans="1:10" ht="12.4" customHeight="1" x14ac:dyDescent="0.2">
      <c r="A31" s="15">
        <v>21</v>
      </c>
      <c r="B31" s="70"/>
      <c r="C31" s="70"/>
      <c r="D31" s="70"/>
      <c r="E31" s="15">
        <v>21</v>
      </c>
      <c r="F31" s="8"/>
      <c r="G31" s="70"/>
      <c r="H31" s="7"/>
      <c r="I31" s="7"/>
      <c r="J31" s="15">
        <v>21</v>
      </c>
    </row>
    <row r="32" spans="1:10" ht="12.4" customHeight="1" x14ac:dyDescent="0.2">
      <c r="A32" s="15">
        <v>22</v>
      </c>
      <c r="B32" s="70"/>
      <c r="C32" s="70"/>
      <c r="D32" s="70"/>
      <c r="E32" s="15">
        <v>22</v>
      </c>
      <c r="F32" s="8"/>
      <c r="G32" s="70"/>
      <c r="H32" s="7"/>
      <c r="I32" s="7"/>
      <c r="J32" s="15">
        <v>22</v>
      </c>
    </row>
    <row r="33" spans="1:11" ht="12.4" customHeight="1" x14ac:dyDescent="0.2">
      <c r="A33" s="15">
        <v>23</v>
      </c>
      <c r="B33" s="70"/>
      <c r="C33" s="70"/>
      <c r="D33" s="70"/>
      <c r="E33" s="15">
        <v>23</v>
      </c>
      <c r="F33" s="8"/>
      <c r="G33" s="70"/>
      <c r="H33" s="7"/>
      <c r="I33" s="7"/>
      <c r="J33" s="15">
        <v>23</v>
      </c>
    </row>
    <row r="34" spans="1:11" ht="12.4" customHeight="1" x14ac:dyDescent="0.2">
      <c r="A34" s="15">
        <v>24</v>
      </c>
      <c r="B34" s="70"/>
      <c r="C34" s="70"/>
      <c r="D34" s="70"/>
      <c r="E34" s="15">
        <v>24</v>
      </c>
      <c r="F34" s="8"/>
      <c r="G34" s="70"/>
      <c r="H34" s="7"/>
      <c r="I34" s="7"/>
      <c r="J34" s="15">
        <v>24</v>
      </c>
    </row>
    <row r="35" spans="1:11" ht="12.4" customHeight="1" x14ac:dyDescent="0.2">
      <c r="A35" s="15">
        <v>25</v>
      </c>
      <c r="B35" s="70"/>
      <c r="C35" s="70"/>
      <c r="D35" s="70"/>
      <c r="E35" s="15">
        <v>25</v>
      </c>
      <c r="F35" s="8"/>
      <c r="G35" s="70"/>
      <c r="H35" s="7"/>
      <c r="I35" s="7"/>
      <c r="J35" s="15">
        <v>25</v>
      </c>
    </row>
    <row r="36" spans="1:11" ht="12.4" customHeight="1" x14ac:dyDescent="0.2">
      <c r="A36" s="15">
        <v>26</v>
      </c>
      <c r="B36" s="70"/>
      <c r="C36" s="70"/>
      <c r="D36" s="70"/>
      <c r="E36" s="15">
        <v>26</v>
      </c>
      <c r="F36" s="8"/>
      <c r="G36" s="70"/>
      <c r="H36" s="7"/>
      <c r="I36" s="7"/>
      <c r="J36" s="15">
        <v>26</v>
      </c>
    </row>
    <row r="37" spans="1:11" ht="12.4" customHeight="1" x14ac:dyDescent="0.2">
      <c r="A37" s="15">
        <v>27</v>
      </c>
      <c r="B37" s="70"/>
      <c r="C37" s="70"/>
      <c r="D37" s="70"/>
      <c r="E37" s="15">
        <v>27</v>
      </c>
      <c r="F37" s="8"/>
      <c r="G37" s="70"/>
      <c r="H37" s="7"/>
      <c r="I37" s="7"/>
      <c r="J37" s="15">
        <v>27</v>
      </c>
    </row>
    <row r="38" spans="1:11" ht="12.4" customHeight="1" x14ac:dyDescent="0.2">
      <c r="A38" s="15">
        <v>28</v>
      </c>
      <c r="B38" s="70" t="s">
        <v>25</v>
      </c>
      <c r="C38" s="70"/>
      <c r="D38" s="70" t="s">
        <v>25</v>
      </c>
      <c r="E38" s="15">
        <v>28</v>
      </c>
      <c r="F38" s="8"/>
      <c r="G38" s="70"/>
      <c r="H38" s="7"/>
      <c r="I38" s="7"/>
      <c r="J38" s="15">
        <v>28</v>
      </c>
    </row>
    <row r="39" spans="1:11" ht="12.4" customHeight="1" x14ac:dyDescent="0.2">
      <c r="A39" s="15">
        <v>29</v>
      </c>
      <c r="B39" s="70">
        <f>SUM(B11:B38)</f>
        <v>328373</v>
      </c>
      <c r="C39" s="70">
        <f>SUM(C11:C38)</f>
        <v>791380</v>
      </c>
      <c r="D39" s="70">
        <f>SUM(D11:D38)</f>
        <v>448550</v>
      </c>
      <c r="E39" s="15">
        <v>29</v>
      </c>
      <c r="F39" s="12" t="s">
        <v>26</v>
      </c>
      <c r="G39" s="70">
        <f>SUM(G11:G21)</f>
        <v>479050</v>
      </c>
      <c r="H39" s="144">
        <f>SUM(H11:H21)</f>
        <v>479050</v>
      </c>
      <c r="I39" s="144">
        <f>SUM(I11:I21)</f>
        <v>479050</v>
      </c>
      <c r="J39" s="15">
        <v>29</v>
      </c>
    </row>
    <row r="40" spans="1:11" ht="12.4" customHeight="1" x14ac:dyDescent="0.2">
      <c r="A40" s="15">
        <v>30</v>
      </c>
      <c r="B40" s="71"/>
      <c r="C40" s="71"/>
      <c r="D40" s="70">
        <v>554754</v>
      </c>
      <c r="E40" s="15">
        <v>30</v>
      </c>
      <c r="F40" s="12" t="s">
        <v>27</v>
      </c>
      <c r="G40" s="70">
        <v>582468</v>
      </c>
      <c r="H40" s="144">
        <v>582468</v>
      </c>
      <c r="I40" s="144">
        <v>582468</v>
      </c>
      <c r="J40" s="15">
        <v>30</v>
      </c>
    </row>
    <row r="41" spans="1:11" ht="12.4" customHeight="1" thickBot="1" x14ac:dyDescent="0.25">
      <c r="A41" s="16">
        <v>31</v>
      </c>
      <c r="B41" s="72">
        <v>376893</v>
      </c>
      <c r="C41" s="72"/>
      <c r="D41" s="73"/>
      <c r="E41" s="16">
        <v>31</v>
      </c>
      <c r="F41" s="20" t="s">
        <v>28</v>
      </c>
      <c r="G41" s="9"/>
      <c r="H41" s="9"/>
      <c r="I41" s="9"/>
      <c r="J41" s="16">
        <v>31</v>
      </c>
    </row>
    <row r="42" spans="1:11" ht="15.75" customHeight="1" thickBot="1" x14ac:dyDescent="0.25">
      <c r="A42" s="18">
        <v>32</v>
      </c>
      <c r="B42" s="60">
        <f>B39+B41</f>
        <v>705266</v>
      </c>
      <c r="C42" s="60">
        <f>C39+C41</f>
        <v>791380</v>
      </c>
      <c r="D42" s="60">
        <f>D39+D40</f>
        <v>1003304</v>
      </c>
      <c r="E42" s="21">
        <v>32</v>
      </c>
      <c r="F42" s="5" t="s">
        <v>29</v>
      </c>
      <c r="G42" s="60">
        <f>G39+G40</f>
        <v>1061518</v>
      </c>
      <c r="H42" s="60">
        <f>H39+H40</f>
        <v>1061518</v>
      </c>
      <c r="I42" s="145">
        <f>I39+I40</f>
        <v>1061518</v>
      </c>
      <c r="J42" s="19">
        <v>32</v>
      </c>
      <c r="K42" s="4"/>
    </row>
    <row r="43" spans="1:11" ht="19.5" customHeight="1" x14ac:dyDescent="0.2">
      <c r="B43" s="11" t="s">
        <v>30</v>
      </c>
      <c r="C43" s="11"/>
      <c r="D43" s="83" t="s">
        <v>31</v>
      </c>
      <c r="E43" s="83"/>
      <c r="F43" s="83"/>
      <c r="G43" s="83"/>
      <c r="I43" s="1" t="s">
        <v>144</v>
      </c>
    </row>
    <row r="44" spans="1:11" ht="13.15" customHeight="1" x14ac:dyDescent="0.25"/>
    <row r="45" spans="1:11" ht="13.15" customHeight="1" x14ac:dyDescent="0.25"/>
    <row r="46" spans="1:11" ht="15" hidden="1" customHeight="1" x14ac:dyDescent="0.25"/>
    <row r="47" spans="1:11" ht="10.5" hidden="1" customHeight="1" x14ac:dyDescent="0.25"/>
    <row r="48" spans="1:11" ht="10.5" hidden="1" customHeight="1" x14ac:dyDescent="0.25"/>
    <row r="49" ht="10.5" hidden="1" customHeight="1" x14ac:dyDescent="0.25"/>
    <row r="50" ht="10.5" hidden="1" customHeight="1" x14ac:dyDescent="0.25"/>
    <row r="51" ht="10.5" hidden="1" customHeight="1" x14ac:dyDescent="0.25"/>
    <row r="52" ht="10.5" hidden="1" customHeight="1" x14ac:dyDescent="0.25"/>
    <row r="53" ht="10.5" hidden="1" customHeight="1" x14ac:dyDescent="0.25"/>
    <row r="54" ht="10.5" hidden="1" customHeight="1" x14ac:dyDescent="0.25"/>
    <row r="55" ht="10.5" hidden="1" customHeight="1" x14ac:dyDescent="0.25"/>
    <row r="56" ht="9.75" hidden="1" customHeight="1" x14ac:dyDescent="0.25"/>
    <row r="57" ht="9.75" hidden="1" customHeight="1" x14ac:dyDescent="0.25"/>
    <row r="58" ht="9.75" hidden="1" customHeight="1" x14ac:dyDescent="0.25"/>
    <row r="59" ht="9.75" hidden="1" customHeight="1" x14ac:dyDescent="0.25"/>
    <row r="60" ht="9.75" hidden="1" customHeight="1" x14ac:dyDescent="0.25"/>
    <row r="61" ht="9.75" hidden="1" customHeight="1" x14ac:dyDescent="0.25"/>
    <row r="62" ht="9.75" hidden="1" customHeight="1" x14ac:dyDescent="0.25"/>
    <row r="2290" ht="252.75" hidden="1" customHeight="1" x14ac:dyDescent="0.25"/>
  </sheetData>
  <mergeCells count="26">
    <mergeCell ref="B1:C1"/>
    <mergeCell ref="E6:F9"/>
    <mergeCell ref="E2:F2"/>
    <mergeCell ref="E3:F3"/>
    <mergeCell ref="E4:F4"/>
    <mergeCell ref="E5:F5"/>
    <mergeCell ref="E1:F1"/>
    <mergeCell ref="A6:A9"/>
    <mergeCell ref="B8:B9"/>
    <mergeCell ref="G6:I6"/>
    <mergeCell ref="B6:D6"/>
    <mergeCell ref="B7:C7"/>
    <mergeCell ref="C8:C9"/>
    <mergeCell ref="D7:D9"/>
    <mergeCell ref="G7:G9"/>
    <mergeCell ref="H7:H9"/>
    <mergeCell ref="D43:G43"/>
    <mergeCell ref="B2:C2"/>
    <mergeCell ref="B3:C3"/>
    <mergeCell ref="B4:C4"/>
    <mergeCell ref="B5:C5"/>
    <mergeCell ref="J6:J9"/>
    <mergeCell ref="H3:I3"/>
    <mergeCell ref="H2:I2"/>
    <mergeCell ref="I7:I9"/>
    <mergeCell ref="G5:I5"/>
  </mergeCells>
  <phoneticPr fontId="0" type="noConversion"/>
  <printOptions horizontalCentered="1"/>
  <pageMargins left="0.24" right="0.33" top="0.26" bottom="0.25" header="0.17" footer="0"/>
  <pageSetup orientation="landscape" r:id="rId1"/>
  <headerFooter alignWithMargins="0">
    <oddFooter>&amp;RPage 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AC18-43F3-4F9A-97A8-1B76A00732E4}">
  <dimension ref="A1:Z43"/>
  <sheetViews>
    <sheetView workbookViewId="0">
      <selection activeCell="E5" sqref="E5:G8"/>
    </sheetView>
  </sheetViews>
  <sheetFormatPr defaultRowHeight="12.75" x14ac:dyDescent="0.2"/>
  <cols>
    <col min="1" max="1" width="2.7109375" style="22" customWidth="1"/>
    <col min="2" max="2" width="11.85546875" style="22" customWidth="1"/>
    <col min="3" max="3" width="12.140625" style="22" customWidth="1"/>
    <col min="4" max="4" width="10.42578125" style="22" customWidth="1"/>
    <col min="5" max="7" width="14.7109375" style="22" customWidth="1"/>
    <col min="8" max="9" width="5.5703125" style="22" customWidth="1"/>
    <col min="10" max="10" width="12.140625" style="22" customWidth="1"/>
    <col min="11" max="11" width="11.28515625" style="22" customWidth="1"/>
    <col min="12" max="12" width="12" style="22" customWidth="1"/>
    <col min="13" max="13" width="2.7109375" style="22" customWidth="1"/>
    <col min="14" max="14" width="4.5703125" style="23" customWidth="1"/>
    <col min="15" max="16384" width="9.140625" style="22"/>
  </cols>
  <sheetData>
    <row r="1" spans="1:26" ht="15.75" x14ac:dyDescent="0.25">
      <c r="B1" s="112"/>
      <c r="C1" s="112"/>
      <c r="D1" s="112"/>
      <c r="E1" s="113" t="s">
        <v>32</v>
      </c>
      <c r="F1" s="114"/>
      <c r="G1" s="114"/>
      <c r="H1" s="112"/>
      <c r="I1" s="112"/>
      <c r="J1" s="112"/>
      <c r="K1" s="112"/>
      <c r="L1" s="112"/>
      <c r="M1" s="112"/>
    </row>
    <row r="2" spans="1:26" x14ac:dyDescent="0.2">
      <c r="B2" s="115" t="s">
        <v>0</v>
      </c>
      <c r="C2" s="116"/>
      <c r="D2" s="116"/>
      <c r="E2" s="112"/>
      <c r="F2" s="112"/>
      <c r="G2" s="112"/>
      <c r="H2" s="112"/>
      <c r="I2" s="112"/>
      <c r="J2" s="112"/>
      <c r="K2" s="112"/>
      <c r="L2" s="112"/>
      <c r="M2" s="112"/>
    </row>
    <row r="3" spans="1:26" x14ac:dyDescent="0.2">
      <c r="B3" s="115" t="s">
        <v>33</v>
      </c>
      <c r="C3" s="116"/>
      <c r="D3" s="116"/>
      <c r="E3" s="112" t="s">
        <v>34</v>
      </c>
      <c r="F3" s="112"/>
      <c r="G3" s="112"/>
      <c r="H3" s="117">
        <v>56325</v>
      </c>
      <c r="I3" s="112"/>
      <c r="J3" s="112"/>
      <c r="K3" s="112"/>
      <c r="L3" s="112"/>
      <c r="M3" s="112"/>
    </row>
    <row r="4" spans="1:26" ht="18" x14ac:dyDescent="0.25">
      <c r="B4" s="112"/>
      <c r="C4" s="112"/>
      <c r="D4" s="112"/>
      <c r="E4" s="118"/>
      <c r="F4" s="118"/>
      <c r="G4" s="118"/>
      <c r="H4" s="112"/>
      <c r="I4" s="112"/>
      <c r="J4" s="112"/>
      <c r="K4" s="112"/>
      <c r="L4" s="112"/>
      <c r="M4" s="112"/>
    </row>
    <row r="5" spans="1:26" x14ac:dyDescent="0.2">
      <c r="A5" s="119"/>
      <c r="B5" s="129" t="s">
        <v>8</v>
      </c>
      <c r="C5" s="129"/>
      <c r="D5" s="130"/>
      <c r="E5" s="146" t="s">
        <v>146</v>
      </c>
      <c r="F5" s="147"/>
      <c r="G5" s="148"/>
      <c r="H5" s="122" t="s">
        <v>35</v>
      </c>
      <c r="I5" s="124" t="s">
        <v>36</v>
      </c>
      <c r="J5" s="125" t="s">
        <v>138</v>
      </c>
      <c r="K5" s="126"/>
      <c r="L5" s="126"/>
      <c r="M5" s="119"/>
    </row>
    <row r="6" spans="1:26" x14ac:dyDescent="0.2">
      <c r="A6" s="120"/>
      <c r="B6" s="112" t="s">
        <v>10</v>
      </c>
      <c r="C6" s="112"/>
      <c r="D6" s="25" t="s">
        <v>37</v>
      </c>
      <c r="E6" s="149"/>
      <c r="F6" s="150"/>
      <c r="G6" s="151"/>
      <c r="H6" s="123"/>
      <c r="I6" s="120"/>
      <c r="J6" s="127"/>
      <c r="K6" s="128"/>
      <c r="L6" s="128"/>
      <c r="M6" s="120"/>
    </row>
    <row r="7" spans="1:26" x14ac:dyDescent="0.2">
      <c r="A7" s="120"/>
      <c r="B7" s="26" t="s">
        <v>38</v>
      </c>
      <c r="C7" s="27" t="s">
        <v>39</v>
      </c>
      <c r="D7" s="28" t="s">
        <v>40</v>
      </c>
      <c r="E7" s="149"/>
      <c r="F7" s="150"/>
      <c r="G7" s="151"/>
      <c r="H7" s="123"/>
      <c r="I7" s="120"/>
      <c r="J7" s="24" t="s">
        <v>41</v>
      </c>
      <c r="K7" s="24" t="s">
        <v>42</v>
      </c>
      <c r="L7" s="29" t="s">
        <v>43</v>
      </c>
      <c r="M7" s="120"/>
    </row>
    <row r="8" spans="1:26" x14ac:dyDescent="0.2">
      <c r="A8" s="121"/>
      <c r="B8" s="30" t="s">
        <v>44</v>
      </c>
      <c r="C8" s="31" t="s">
        <v>137</v>
      </c>
      <c r="D8" s="32" t="s">
        <v>9</v>
      </c>
      <c r="E8" s="149"/>
      <c r="F8" s="150"/>
      <c r="G8" s="151"/>
      <c r="H8" s="123"/>
      <c r="I8" s="120"/>
      <c r="J8" s="33" t="s">
        <v>45</v>
      </c>
      <c r="K8" s="33" t="s">
        <v>46</v>
      </c>
      <c r="L8" s="34" t="s">
        <v>47</v>
      </c>
      <c r="M8" s="121"/>
      <c r="R8" s="50"/>
      <c r="S8" s="50"/>
      <c r="T8" s="59"/>
      <c r="U8" s="138"/>
      <c r="V8" s="138"/>
      <c r="W8" s="138"/>
      <c r="X8" s="50"/>
      <c r="Y8" s="50"/>
      <c r="Z8" s="59"/>
    </row>
    <row r="9" spans="1:26" x14ac:dyDescent="0.2">
      <c r="A9" s="35">
        <v>1</v>
      </c>
      <c r="B9" s="35"/>
      <c r="C9" s="35"/>
      <c r="D9" s="35"/>
      <c r="E9" s="108" t="s">
        <v>48</v>
      </c>
      <c r="F9" s="108"/>
      <c r="G9" s="108"/>
      <c r="H9" s="35"/>
      <c r="I9" s="35"/>
      <c r="J9" s="35"/>
      <c r="K9" s="35"/>
      <c r="L9" s="35"/>
      <c r="M9" s="35">
        <v>1</v>
      </c>
      <c r="R9" s="50"/>
      <c r="S9" s="50"/>
      <c r="T9" s="59"/>
      <c r="U9" s="138"/>
      <c r="V9" s="138"/>
      <c r="W9" s="138"/>
      <c r="X9" s="50"/>
      <c r="Y9" s="50"/>
      <c r="Z9" s="59"/>
    </row>
    <row r="10" spans="1:26" x14ac:dyDescent="0.2">
      <c r="A10" s="35">
        <v>2</v>
      </c>
      <c r="B10" s="58">
        <v>67934</v>
      </c>
      <c r="C10" s="58">
        <v>84202</v>
      </c>
      <c r="D10" s="61">
        <v>88000</v>
      </c>
      <c r="E10" s="105" t="s">
        <v>49</v>
      </c>
      <c r="F10" s="106"/>
      <c r="G10" s="107"/>
      <c r="H10" s="35" t="s">
        <v>50</v>
      </c>
      <c r="I10" s="35"/>
      <c r="J10" s="61">
        <v>90000</v>
      </c>
      <c r="K10" s="61">
        <v>90000</v>
      </c>
      <c r="L10" s="61">
        <v>93280</v>
      </c>
      <c r="M10" s="35">
        <v>2</v>
      </c>
      <c r="R10" s="50"/>
      <c r="S10" s="50"/>
      <c r="T10" s="59"/>
      <c r="U10" s="138"/>
      <c r="V10" s="138"/>
      <c r="W10" s="138"/>
      <c r="X10" s="50"/>
      <c r="Y10" s="50"/>
      <c r="Z10" s="59"/>
    </row>
    <row r="11" spans="1:26" x14ac:dyDescent="0.2">
      <c r="A11" s="35">
        <v>3</v>
      </c>
      <c r="B11" s="58">
        <v>37117</v>
      </c>
      <c r="C11" s="58">
        <v>42040</v>
      </c>
      <c r="D11" s="61">
        <v>48000</v>
      </c>
      <c r="E11" s="105" t="s">
        <v>51</v>
      </c>
      <c r="F11" s="106"/>
      <c r="G11" s="107"/>
      <c r="H11" s="35" t="s">
        <v>50</v>
      </c>
      <c r="I11" s="35"/>
      <c r="J11" s="61">
        <v>49440</v>
      </c>
      <c r="K11" s="61">
        <v>50000</v>
      </c>
      <c r="L11" s="61">
        <v>50000</v>
      </c>
      <c r="M11" s="35">
        <v>3</v>
      </c>
      <c r="R11" s="50"/>
      <c r="S11" s="50"/>
      <c r="T11" s="59"/>
      <c r="U11" s="138"/>
      <c r="V11" s="138"/>
      <c r="W11" s="138"/>
      <c r="X11" s="50"/>
      <c r="Y11" s="50"/>
      <c r="Z11" s="59"/>
    </row>
    <row r="12" spans="1:26" x14ac:dyDescent="0.2">
      <c r="A12" s="35">
        <v>4</v>
      </c>
      <c r="B12" s="58">
        <v>26848</v>
      </c>
      <c r="C12" s="58">
        <v>45262</v>
      </c>
      <c r="D12" s="61">
        <v>48000</v>
      </c>
      <c r="E12" s="105" t="s">
        <v>52</v>
      </c>
      <c r="F12" s="106"/>
      <c r="G12" s="107"/>
      <c r="H12" s="35" t="s">
        <v>50</v>
      </c>
      <c r="I12" s="35"/>
      <c r="J12" s="61">
        <v>49440</v>
      </c>
      <c r="K12" s="61">
        <v>50000</v>
      </c>
      <c r="L12" s="61">
        <v>50000</v>
      </c>
      <c r="M12" s="35">
        <v>4</v>
      </c>
      <c r="N12" s="36"/>
    </row>
    <row r="13" spans="1:26" x14ac:dyDescent="0.2">
      <c r="A13" s="35">
        <v>5</v>
      </c>
      <c r="B13" s="58">
        <v>24671</v>
      </c>
      <c r="C13" s="58">
        <v>44935</v>
      </c>
      <c r="D13" s="61">
        <v>48000</v>
      </c>
      <c r="E13" s="105" t="s">
        <v>53</v>
      </c>
      <c r="F13" s="106"/>
      <c r="G13" s="107"/>
      <c r="H13" s="35" t="s">
        <v>50</v>
      </c>
      <c r="I13" s="35"/>
      <c r="J13" s="61">
        <v>49440</v>
      </c>
      <c r="K13" s="61">
        <v>50000</v>
      </c>
      <c r="L13" s="61">
        <v>50000</v>
      </c>
      <c r="M13" s="35">
        <v>5</v>
      </c>
    </row>
    <row r="14" spans="1:26" x14ac:dyDescent="0.2">
      <c r="A14" s="35">
        <v>6</v>
      </c>
      <c r="B14" s="58">
        <v>22771</v>
      </c>
      <c r="C14" s="58">
        <v>22463</v>
      </c>
      <c r="D14" s="61">
        <v>22000</v>
      </c>
      <c r="E14" s="105" t="s">
        <v>54</v>
      </c>
      <c r="F14" s="106"/>
      <c r="G14" s="107"/>
      <c r="H14" s="35">
        <v>0.5</v>
      </c>
      <c r="I14" s="35"/>
      <c r="J14" s="61">
        <v>16000</v>
      </c>
      <c r="K14" s="61">
        <v>16000</v>
      </c>
      <c r="L14" s="61">
        <v>16000</v>
      </c>
      <c r="M14" s="35">
        <v>6</v>
      </c>
    </row>
    <row r="15" spans="1:26" x14ac:dyDescent="0.2">
      <c r="A15" s="35">
        <v>7</v>
      </c>
      <c r="B15" s="58">
        <v>2058</v>
      </c>
      <c r="C15" s="58">
        <v>2492</v>
      </c>
      <c r="D15" s="61">
        <v>2500</v>
      </c>
      <c r="E15" s="105" t="s">
        <v>55</v>
      </c>
      <c r="F15" s="106"/>
      <c r="G15" s="107"/>
      <c r="H15" s="35"/>
      <c r="I15" s="35"/>
      <c r="J15" s="61">
        <v>3000</v>
      </c>
      <c r="K15" s="61">
        <v>3000</v>
      </c>
      <c r="L15" s="61">
        <v>3000</v>
      </c>
      <c r="M15" s="35">
        <v>7</v>
      </c>
      <c r="N15" s="37"/>
    </row>
    <row r="16" spans="1:26" x14ac:dyDescent="0.2">
      <c r="A16" s="35">
        <v>8</v>
      </c>
      <c r="B16" s="58">
        <v>641</v>
      </c>
      <c r="C16" s="58">
        <v>0</v>
      </c>
      <c r="D16" s="61">
        <v>1000</v>
      </c>
      <c r="E16" s="105" t="s">
        <v>56</v>
      </c>
      <c r="F16" s="106"/>
      <c r="G16" s="107"/>
      <c r="H16" s="35"/>
      <c r="I16" s="35"/>
      <c r="J16" s="61">
        <v>500</v>
      </c>
      <c r="K16" s="61">
        <v>500</v>
      </c>
      <c r="L16" s="61">
        <v>500</v>
      </c>
      <c r="M16" s="35">
        <v>8</v>
      </c>
    </row>
    <row r="17" spans="1:17" x14ac:dyDescent="0.2">
      <c r="A17" s="35">
        <v>9</v>
      </c>
      <c r="B17" s="58">
        <v>34676</v>
      </c>
      <c r="C17" s="58">
        <v>27635</v>
      </c>
      <c r="D17" s="61">
        <v>35000</v>
      </c>
      <c r="E17" s="105" t="s">
        <v>57</v>
      </c>
      <c r="F17" s="106"/>
      <c r="G17" s="107"/>
      <c r="H17" s="35"/>
      <c r="I17" s="35"/>
      <c r="J17" s="61">
        <v>35000</v>
      </c>
      <c r="K17" s="65">
        <v>35000</v>
      </c>
      <c r="L17" s="61">
        <v>35000</v>
      </c>
      <c r="M17" s="35">
        <v>9</v>
      </c>
    </row>
    <row r="18" spans="1:17" x14ac:dyDescent="0.2">
      <c r="A18" s="35">
        <v>10</v>
      </c>
      <c r="B18" s="58">
        <v>28605</v>
      </c>
      <c r="C18" s="58">
        <v>67654</v>
      </c>
      <c r="D18" s="61">
        <v>67000</v>
      </c>
      <c r="E18" s="105" t="s">
        <v>58</v>
      </c>
      <c r="F18" s="106"/>
      <c r="G18" s="107"/>
      <c r="H18" s="35"/>
      <c r="I18" s="35"/>
      <c r="J18" s="61">
        <v>80000</v>
      </c>
      <c r="K18" s="61">
        <v>80000</v>
      </c>
      <c r="L18" s="61">
        <v>80000</v>
      </c>
      <c r="M18" s="35">
        <v>10</v>
      </c>
      <c r="O18" s="65"/>
    </row>
    <row r="19" spans="1:17" x14ac:dyDescent="0.2">
      <c r="A19" s="35">
        <v>11</v>
      </c>
      <c r="B19" s="58">
        <v>16754</v>
      </c>
      <c r="C19" s="58">
        <v>29943</v>
      </c>
      <c r="D19" s="61">
        <v>48500</v>
      </c>
      <c r="E19" s="105" t="s">
        <v>59</v>
      </c>
      <c r="F19" s="106"/>
      <c r="G19" s="107"/>
      <c r="H19" s="35"/>
      <c r="I19" s="35"/>
      <c r="J19" s="61">
        <v>52000</v>
      </c>
      <c r="K19" s="61">
        <v>52000</v>
      </c>
      <c r="L19" s="61">
        <v>52000</v>
      </c>
      <c r="M19" s="35">
        <v>11</v>
      </c>
    </row>
    <row r="20" spans="1:17" x14ac:dyDescent="0.2">
      <c r="A20" s="35">
        <v>12</v>
      </c>
      <c r="B20" s="58">
        <v>18832</v>
      </c>
      <c r="C20" s="58">
        <v>23716</v>
      </c>
      <c r="D20" s="61">
        <v>23000</v>
      </c>
      <c r="E20" s="105" t="s">
        <v>60</v>
      </c>
      <c r="F20" s="106"/>
      <c r="G20" s="107"/>
      <c r="H20" s="35"/>
      <c r="I20" s="35"/>
      <c r="J20" s="61">
        <v>27000</v>
      </c>
      <c r="K20" s="61">
        <v>27000</v>
      </c>
      <c r="L20" s="61">
        <v>27000</v>
      </c>
      <c r="M20" s="35">
        <v>12</v>
      </c>
    </row>
    <row r="21" spans="1:17" x14ac:dyDescent="0.2">
      <c r="A21" s="35">
        <v>13</v>
      </c>
      <c r="B21" s="58">
        <v>10966</v>
      </c>
      <c r="C21" s="58">
        <v>35528</v>
      </c>
      <c r="D21" s="61">
        <v>0</v>
      </c>
      <c r="E21" s="105" t="s">
        <v>61</v>
      </c>
      <c r="F21" s="106"/>
      <c r="G21" s="107"/>
      <c r="H21" s="35"/>
      <c r="I21" s="35"/>
      <c r="J21" s="61">
        <v>0</v>
      </c>
      <c r="K21" s="61">
        <v>0</v>
      </c>
      <c r="L21" s="61">
        <v>0</v>
      </c>
      <c r="M21" s="35">
        <v>13</v>
      </c>
      <c r="N21" s="37"/>
    </row>
    <row r="22" spans="1:17" x14ac:dyDescent="0.2">
      <c r="A22" s="35">
        <v>14</v>
      </c>
      <c r="B22" s="58">
        <v>1064</v>
      </c>
      <c r="C22" s="58">
        <v>1059</v>
      </c>
      <c r="D22" s="61">
        <v>1500</v>
      </c>
      <c r="E22" s="105" t="s">
        <v>62</v>
      </c>
      <c r="F22" s="110"/>
      <c r="G22" s="111"/>
      <c r="H22" s="35"/>
      <c r="I22" s="35"/>
      <c r="J22" s="61">
        <v>1500</v>
      </c>
      <c r="K22" s="61">
        <v>1500</v>
      </c>
      <c r="L22" s="61">
        <v>1500</v>
      </c>
      <c r="M22" s="35">
        <v>14</v>
      </c>
    </row>
    <row r="23" spans="1:17" x14ac:dyDescent="0.2">
      <c r="A23" s="35">
        <v>15</v>
      </c>
      <c r="B23" s="38"/>
      <c r="C23" s="39"/>
      <c r="D23" s="58">
        <v>7000</v>
      </c>
      <c r="E23" s="105" t="s">
        <v>63</v>
      </c>
      <c r="F23" s="106"/>
      <c r="G23" s="107"/>
      <c r="H23" s="35"/>
      <c r="I23" s="35"/>
      <c r="J23" s="58">
        <v>4500</v>
      </c>
      <c r="K23" s="58">
        <v>4500</v>
      </c>
      <c r="L23" s="58">
        <v>4500</v>
      </c>
      <c r="M23" s="35">
        <v>15</v>
      </c>
    </row>
    <row r="24" spans="1:17" x14ac:dyDescent="0.2">
      <c r="A24" s="35">
        <v>16</v>
      </c>
      <c r="B24" s="39">
        <f>SUM(B10:B23)</f>
        <v>292937</v>
      </c>
      <c r="C24" s="39">
        <f>SUM(C10:C23)</f>
        <v>426929</v>
      </c>
      <c r="D24" s="39">
        <f>SUM(D10:D23)</f>
        <v>439500</v>
      </c>
      <c r="E24" s="109" t="s">
        <v>64</v>
      </c>
      <c r="F24" s="110"/>
      <c r="G24" s="111"/>
      <c r="H24" s="35"/>
      <c r="I24" s="35"/>
      <c r="J24" s="39">
        <f>SUM(J10:J23)</f>
        <v>457820</v>
      </c>
      <c r="K24" s="39">
        <f>SUM(K10:K23)</f>
        <v>459500</v>
      </c>
      <c r="L24" s="39">
        <f>SUM(L10:L23)</f>
        <v>462780</v>
      </c>
      <c r="M24" s="35">
        <v>16</v>
      </c>
    </row>
    <row r="25" spans="1:17" x14ac:dyDescent="0.2">
      <c r="A25" s="35">
        <v>17</v>
      </c>
      <c r="B25" s="35"/>
      <c r="C25" s="58"/>
      <c r="D25" s="35"/>
      <c r="E25" s="105" t="s">
        <v>65</v>
      </c>
      <c r="F25" s="106"/>
      <c r="G25" s="107"/>
      <c r="H25" s="35"/>
      <c r="I25" s="35"/>
      <c r="J25" s="58"/>
      <c r="K25" s="35"/>
      <c r="L25" s="35"/>
      <c r="M25" s="35">
        <v>17</v>
      </c>
      <c r="N25" s="37"/>
      <c r="Q25" s="53"/>
    </row>
    <row r="26" spans="1:17" x14ac:dyDescent="0.2">
      <c r="A26" s="35">
        <v>18</v>
      </c>
      <c r="B26" s="58">
        <v>5650</v>
      </c>
      <c r="C26" s="58">
        <v>0</v>
      </c>
      <c r="D26" s="58">
        <v>10000</v>
      </c>
      <c r="E26" s="105" t="s">
        <v>66</v>
      </c>
      <c r="F26" s="106"/>
      <c r="G26" s="107"/>
      <c r="H26" s="35"/>
      <c r="I26" s="35"/>
      <c r="J26" s="58">
        <v>22000</v>
      </c>
      <c r="K26" s="58">
        <v>22000</v>
      </c>
      <c r="L26" s="58">
        <v>22000</v>
      </c>
      <c r="M26" s="35">
        <v>18</v>
      </c>
    </row>
    <row r="27" spans="1:17" x14ac:dyDescent="0.2">
      <c r="A27" s="35">
        <v>19</v>
      </c>
      <c r="B27" s="58">
        <v>0</v>
      </c>
      <c r="C27" s="58">
        <v>0</v>
      </c>
      <c r="D27" s="58">
        <v>500</v>
      </c>
      <c r="E27" s="105" t="s">
        <v>67</v>
      </c>
      <c r="F27" s="106"/>
      <c r="G27" s="107"/>
      <c r="H27" s="35"/>
      <c r="I27" s="35"/>
      <c r="J27" s="58">
        <v>500</v>
      </c>
      <c r="K27" s="58">
        <v>500</v>
      </c>
      <c r="L27" s="58">
        <v>500</v>
      </c>
      <c r="M27" s="35">
        <v>19</v>
      </c>
    </row>
    <row r="28" spans="1:17" x14ac:dyDescent="0.2">
      <c r="A28" s="35">
        <v>20</v>
      </c>
      <c r="B28" s="58">
        <v>104</v>
      </c>
      <c r="C28" s="58">
        <v>81</v>
      </c>
      <c r="D28" s="58">
        <v>2000</v>
      </c>
      <c r="E28" s="105" t="s">
        <v>68</v>
      </c>
      <c r="F28" s="106"/>
      <c r="G28" s="107"/>
      <c r="H28" s="35"/>
      <c r="I28" s="35"/>
      <c r="J28" s="58">
        <v>3000</v>
      </c>
      <c r="K28" s="58">
        <v>3000</v>
      </c>
      <c r="L28" s="58">
        <v>3000</v>
      </c>
      <c r="M28" s="35">
        <v>20</v>
      </c>
    </row>
    <row r="29" spans="1:17" x14ac:dyDescent="0.2">
      <c r="A29" s="35">
        <v>21</v>
      </c>
      <c r="B29" s="58">
        <v>989</v>
      </c>
      <c r="C29" s="58">
        <v>1935</v>
      </c>
      <c r="D29" s="58">
        <v>1000</v>
      </c>
      <c r="E29" s="105" t="s">
        <v>69</v>
      </c>
      <c r="F29" s="106"/>
      <c r="G29" s="107"/>
      <c r="H29" s="35"/>
      <c r="I29" s="35"/>
      <c r="J29" s="58">
        <v>2000</v>
      </c>
      <c r="K29" s="58">
        <v>2000</v>
      </c>
      <c r="L29" s="58">
        <v>2000</v>
      </c>
      <c r="M29" s="35">
        <v>21</v>
      </c>
    </row>
    <row r="30" spans="1:17" x14ac:dyDescent="0.2">
      <c r="A30" s="35">
        <v>22</v>
      </c>
      <c r="B30" s="58">
        <v>2164</v>
      </c>
      <c r="C30" s="58">
        <v>2492</v>
      </c>
      <c r="D30" s="58">
        <v>2000</v>
      </c>
      <c r="E30" s="105" t="s">
        <v>70</v>
      </c>
      <c r="F30" s="106"/>
      <c r="G30" s="107"/>
      <c r="H30" s="35"/>
      <c r="I30" s="35"/>
      <c r="J30" s="58">
        <v>2000</v>
      </c>
      <c r="K30" s="58">
        <v>2000</v>
      </c>
      <c r="L30" s="58">
        <v>2000</v>
      </c>
      <c r="M30" s="35">
        <v>22</v>
      </c>
      <c r="N30" s="37"/>
    </row>
    <row r="31" spans="1:17" x14ac:dyDescent="0.2">
      <c r="A31" s="35">
        <v>23</v>
      </c>
      <c r="B31" s="58">
        <v>13287</v>
      </c>
      <c r="C31" s="58">
        <v>26478</v>
      </c>
      <c r="D31" s="58">
        <v>20000</v>
      </c>
      <c r="E31" s="105" t="s">
        <v>71</v>
      </c>
      <c r="F31" s="106"/>
      <c r="G31" s="107"/>
      <c r="H31" s="35"/>
      <c r="I31" s="35"/>
      <c r="J31" s="58">
        <v>20500</v>
      </c>
      <c r="K31" s="58">
        <v>20500</v>
      </c>
      <c r="L31" s="58">
        <v>20500</v>
      </c>
      <c r="M31" s="35">
        <v>23</v>
      </c>
    </row>
    <row r="32" spans="1:17" x14ac:dyDescent="0.2">
      <c r="A32" s="35">
        <v>24</v>
      </c>
      <c r="B32" s="58">
        <v>0</v>
      </c>
      <c r="C32" s="58">
        <v>805</v>
      </c>
      <c r="D32" s="58">
        <v>1000</v>
      </c>
      <c r="E32" s="105" t="s">
        <v>72</v>
      </c>
      <c r="F32" s="106"/>
      <c r="G32" s="107"/>
      <c r="H32" s="35"/>
      <c r="I32" s="35"/>
      <c r="J32" s="58">
        <v>1000</v>
      </c>
      <c r="K32" s="58">
        <v>1000</v>
      </c>
      <c r="L32" s="58">
        <v>1000</v>
      </c>
      <c r="M32" s="35">
        <v>24</v>
      </c>
    </row>
    <row r="33" spans="1:15" x14ac:dyDescent="0.2">
      <c r="A33" s="35">
        <v>26</v>
      </c>
      <c r="B33" s="58">
        <v>3054</v>
      </c>
      <c r="C33" s="58">
        <v>2259</v>
      </c>
      <c r="D33" s="58">
        <v>3000</v>
      </c>
      <c r="E33" s="105" t="s">
        <v>73</v>
      </c>
      <c r="F33" s="106"/>
      <c r="G33" s="107"/>
      <c r="H33" s="35"/>
      <c r="I33" s="35"/>
      <c r="J33" s="58">
        <v>3000</v>
      </c>
      <c r="K33" s="58">
        <v>3000</v>
      </c>
      <c r="L33" s="58">
        <v>3000</v>
      </c>
      <c r="M33" s="35">
        <v>26</v>
      </c>
      <c r="O33" s="22" t="s">
        <v>74</v>
      </c>
    </row>
    <row r="34" spans="1:15" x14ac:dyDescent="0.2">
      <c r="A34" s="35">
        <v>28</v>
      </c>
      <c r="B34" s="58">
        <v>1497</v>
      </c>
      <c r="C34" s="58">
        <v>70</v>
      </c>
      <c r="D34" s="58">
        <v>1500</v>
      </c>
      <c r="E34" s="105" t="s">
        <v>75</v>
      </c>
      <c r="F34" s="106"/>
      <c r="G34" s="107"/>
      <c r="H34" s="35"/>
      <c r="I34" s="35"/>
      <c r="J34" s="58">
        <v>1000</v>
      </c>
      <c r="K34" s="58">
        <v>1000</v>
      </c>
      <c r="L34" s="58">
        <v>1000</v>
      </c>
      <c r="M34" s="35">
        <v>27</v>
      </c>
    </row>
    <row r="35" spans="1:15" x14ac:dyDescent="0.2">
      <c r="A35" s="35">
        <v>28</v>
      </c>
      <c r="B35" s="58">
        <v>6879</v>
      </c>
      <c r="C35" s="58">
        <v>3079</v>
      </c>
      <c r="D35" s="58">
        <v>5500</v>
      </c>
      <c r="E35" s="105" t="s">
        <v>76</v>
      </c>
      <c r="F35" s="106"/>
      <c r="G35" s="107"/>
      <c r="H35" s="35"/>
      <c r="I35" s="35"/>
      <c r="J35" s="58">
        <v>5000</v>
      </c>
      <c r="K35" s="58">
        <v>5000</v>
      </c>
      <c r="L35" s="58">
        <v>5000</v>
      </c>
      <c r="M35" s="35">
        <v>28</v>
      </c>
    </row>
    <row r="36" spans="1:15" x14ac:dyDescent="0.2">
      <c r="A36" s="35">
        <v>29</v>
      </c>
      <c r="B36" s="58">
        <v>3739</v>
      </c>
      <c r="C36" s="58">
        <v>3533</v>
      </c>
      <c r="D36" s="58">
        <v>3300</v>
      </c>
      <c r="E36" s="105" t="s">
        <v>77</v>
      </c>
      <c r="F36" s="106"/>
      <c r="G36" s="107"/>
      <c r="H36" s="35"/>
      <c r="I36" s="35"/>
      <c r="J36" s="58">
        <v>3700</v>
      </c>
      <c r="K36" s="58">
        <v>3700</v>
      </c>
      <c r="L36" s="58">
        <v>3700</v>
      </c>
      <c r="M36" s="35">
        <v>29</v>
      </c>
    </row>
    <row r="37" spans="1:15" x14ac:dyDescent="0.2">
      <c r="A37" s="35">
        <v>30</v>
      </c>
      <c r="B37" s="58">
        <v>1450</v>
      </c>
      <c r="C37" s="58">
        <v>1799</v>
      </c>
      <c r="D37" s="58">
        <v>1500</v>
      </c>
      <c r="E37" s="105" t="s">
        <v>78</v>
      </c>
      <c r="F37" s="106"/>
      <c r="G37" s="107"/>
      <c r="H37" s="35"/>
      <c r="I37" s="35"/>
      <c r="J37" s="58">
        <v>1500</v>
      </c>
      <c r="K37" s="58">
        <v>1500</v>
      </c>
      <c r="L37" s="58">
        <v>1500</v>
      </c>
      <c r="M37" s="35">
        <v>30</v>
      </c>
    </row>
    <row r="38" spans="1:15" x14ac:dyDescent="0.2">
      <c r="A38" s="35">
        <v>31</v>
      </c>
      <c r="B38" s="58">
        <v>0</v>
      </c>
      <c r="C38" s="58">
        <v>0</v>
      </c>
      <c r="D38" s="58">
        <v>6000</v>
      </c>
      <c r="E38" s="105" t="s">
        <v>79</v>
      </c>
      <c r="F38" s="106"/>
      <c r="G38" s="107"/>
      <c r="H38" s="35"/>
      <c r="I38" s="35"/>
      <c r="J38" s="58">
        <v>6000</v>
      </c>
      <c r="K38" s="58">
        <v>6000</v>
      </c>
      <c r="L38" s="58">
        <v>6000</v>
      </c>
      <c r="M38" s="35">
        <v>31</v>
      </c>
    </row>
    <row r="39" spans="1:15" x14ac:dyDescent="0.2">
      <c r="A39" s="35">
        <v>32</v>
      </c>
      <c r="B39" s="35"/>
      <c r="C39" s="74"/>
      <c r="D39" s="40"/>
      <c r="E39" s="131">
        <v>32</v>
      </c>
      <c r="F39" s="132"/>
      <c r="G39" s="133"/>
      <c r="H39" s="35"/>
      <c r="I39" s="35"/>
      <c r="J39" s="62"/>
      <c r="K39" s="40"/>
      <c r="L39" s="40"/>
      <c r="M39" s="35">
        <v>32</v>
      </c>
    </row>
    <row r="40" spans="1:15" ht="13.5" thickBot="1" x14ac:dyDescent="0.25">
      <c r="A40" s="41">
        <v>33</v>
      </c>
      <c r="B40" s="63">
        <f>SUM(B25:B38)</f>
        <v>38813</v>
      </c>
      <c r="C40" s="63">
        <f>SUM(C25:C38)</f>
        <v>42531</v>
      </c>
      <c r="D40" s="43">
        <f>SUM(D26:D38)</f>
        <v>57300</v>
      </c>
      <c r="E40" s="134">
        <v>33</v>
      </c>
      <c r="F40" s="135"/>
      <c r="G40" s="136"/>
      <c r="H40" s="41"/>
      <c r="I40" s="41"/>
      <c r="J40" s="63">
        <f>SUM(J25:J38)</f>
        <v>71200</v>
      </c>
      <c r="K40" s="44">
        <f>SUM(K25:K38)</f>
        <v>71200</v>
      </c>
      <c r="L40" s="43">
        <f>SUM(L25:L38)</f>
        <v>71200</v>
      </c>
      <c r="M40" s="41">
        <v>33</v>
      </c>
    </row>
    <row r="41" spans="1:15" s="49" customFormat="1" ht="13.5" thickBot="1" x14ac:dyDescent="0.25">
      <c r="A41" s="45">
        <v>34</v>
      </c>
      <c r="B41" s="46"/>
      <c r="C41" s="46"/>
      <c r="D41" s="46">
        <v>0</v>
      </c>
      <c r="E41" s="137" t="s">
        <v>80</v>
      </c>
      <c r="F41" s="137"/>
      <c r="G41" s="137"/>
      <c r="H41" s="46">
        <v>4.5</v>
      </c>
      <c r="I41" s="46"/>
      <c r="J41" s="46">
        <v>0</v>
      </c>
      <c r="K41" s="46">
        <v>0</v>
      </c>
      <c r="L41" s="46">
        <v>0</v>
      </c>
      <c r="M41" s="47">
        <v>34</v>
      </c>
      <c r="N41" s="48"/>
    </row>
    <row r="42" spans="1:15" x14ac:dyDescent="0.2">
      <c r="B42" s="50" t="s">
        <v>81</v>
      </c>
    </row>
    <row r="43" spans="1:15" x14ac:dyDescent="0.2">
      <c r="L43" s="49" t="s">
        <v>82</v>
      </c>
    </row>
  </sheetData>
  <mergeCells count="57">
    <mergeCell ref="E38:G38"/>
    <mergeCell ref="E39:G39"/>
    <mergeCell ref="E40:G40"/>
    <mergeCell ref="E41:G41"/>
    <mergeCell ref="U8:W8"/>
    <mergeCell ref="U9:W9"/>
    <mergeCell ref="U10:W10"/>
    <mergeCell ref="U11:W11"/>
    <mergeCell ref="E37:G37"/>
    <mergeCell ref="E31:G31"/>
    <mergeCell ref="M5:M8"/>
    <mergeCell ref="E36:G36"/>
    <mergeCell ref="E34:G34"/>
    <mergeCell ref="E35:G35"/>
    <mergeCell ref="E33:G33"/>
    <mergeCell ref="E32:G32"/>
    <mergeCell ref="A5:A8"/>
    <mergeCell ref="E5:G8"/>
    <mergeCell ref="H5:H8"/>
    <mergeCell ref="I5:I8"/>
    <mergeCell ref="J5:L6"/>
    <mergeCell ref="B6:C6"/>
    <mergeCell ref="B5:D5"/>
    <mergeCell ref="B3:D3"/>
    <mergeCell ref="E3:G3"/>
    <mergeCell ref="H3:M3"/>
    <mergeCell ref="B4:D4"/>
    <mergeCell ref="E4:G4"/>
    <mergeCell ref="H4:M4"/>
    <mergeCell ref="B1:D1"/>
    <mergeCell ref="E1:G1"/>
    <mergeCell ref="H1:M1"/>
    <mergeCell ref="B2:D2"/>
    <mergeCell ref="E2:G2"/>
    <mergeCell ref="H2:M2"/>
    <mergeCell ref="E29:G29"/>
    <mergeCell ref="E30:G30"/>
    <mergeCell ref="E27:G27"/>
    <mergeCell ref="E28:G28"/>
    <mergeCell ref="E25:G25"/>
    <mergeCell ref="E26:G26"/>
    <mergeCell ref="E23:G23"/>
    <mergeCell ref="E24:G24"/>
    <mergeCell ref="E21:G21"/>
    <mergeCell ref="E22:G22"/>
    <mergeCell ref="E19:G19"/>
    <mergeCell ref="E20:G20"/>
    <mergeCell ref="E18:G18"/>
    <mergeCell ref="E15:G15"/>
    <mergeCell ref="E16:G16"/>
    <mergeCell ref="E13:G13"/>
    <mergeCell ref="E14:G14"/>
    <mergeCell ref="E11:G11"/>
    <mergeCell ref="E12:G12"/>
    <mergeCell ref="E9:G9"/>
    <mergeCell ref="E10:G10"/>
    <mergeCell ref="E17:G17"/>
  </mergeCells>
  <pageMargins left="0.7" right="0.7" top="0.75" bottom="0.75" header="0.3" footer="0.3"/>
  <pageSetup scale="9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73A0-A2E5-41A3-9FF2-977B4BC2A1DB}">
  <dimension ref="A1:M43"/>
  <sheetViews>
    <sheetView workbookViewId="0">
      <selection activeCell="E5" sqref="E5:G8"/>
    </sheetView>
  </sheetViews>
  <sheetFormatPr defaultRowHeight="12.75" x14ac:dyDescent="0.2"/>
  <cols>
    <col min="1" max="1" width="2.7109375" style="22" customWidth="1"/>
    <col min="2" max="3" width="11.85546875" style="22" customWidth="1"/>
    <col min="4" max="4" width="12.28515625" style="22" customWidth="1"/>
    <col min="5" max="7" width="14.7109375" style="22" customWidth="1"/>
    <col min="8" max="9" width="5.5703125" style="22" customWidth="1"/>
    <col min="10" max="10" width="12.140625" style="22" customWidth="1"/>
    <col min="11" max="12" width="12.28515625" style="22" customWidth="1"/>
    <col min="13" max="13" width="2.7109375" style="22" customWidth="1"/>
    <col min="14" max="14" width="3.5703125" style="22" customWidth="1"/>
    <col min="15" max="16384" width="9.140625" style="22"/>
  </cols>
  <sheetData>
    <row r="1" spans="1:13" ht="15.75" x14ac:dyDescent="0.25">
      <c r="B1" s="112"/>
      <c r="C1" s="112"/>
      <c r="D1" s="112"/>
      <c r="E1" s="113" t="s">
        <v>32</v>
      </c>
      <c r="F1" s="114"/>
      <c r="G1" s="114"/>
      <c r="H1" s="112"/>
      <c r="I1" s="112"/>
      <c r="J1" s="112"/>
      <c r="K1" s="112"/>
      <c r="L1" s="112"/>
      <c r="M1" s="112"/>
    </row>
    <row r="2" spans="1:13" x14ac:dyDescent="0.2">
      <c r="B2" s="115" t="s">
        <v>0</v>
      </c>
      <c r="C2" s="116"/>
      <c r="D2" s="116"/>
      <c r="E2" s="112"/>
      <c r="F2" s="112"/>
      <c r="G2" s="112"/>
      <c r="H2" s="112"/>
      <c r="I2" s="112"/>
      <c r="J2" s="112"/>
      <c r="K2" s="112"/>
      <c r="L2" s="112"/>
      <c r="M2" s="112"/>
    </row>
    <row r="3" spans="1:13" x14ac:dyDescent="0.2">
      <c r="B3" s="115" t="s">
        <v>33</v>
      </c>
      <c r="C3" s="116"/>
      <c r="D3" s="116"/>
      <c r="E3" s="139" t="s">
        <v>34</v>
      </c>
      <c r="F3" s="112"/>
      <c r="G3" s="112"/>
      <c r="H3" s="140">
        <v>45470</v>
      </c>
      <c r="I3" s="112"/>
      <c r="J3" s="112"/>
      <c r="K3" s="112"/>
      <c r="L3" s="112"/>
      <c r="M3" s="112"/>
    </row>
    <row r="4" spans="1:13" ht="18" x14ac:dyDescent="0.25">
      <c r="B4" s="112"/>
      <c r="C4" s="112"/>
      <c r="D4" s="112"/>
      <c r="E4" s="118"/>
      <c r="F4" s="118"/>
      <c r="G4" s="118"/>
      <c r="H4" s="112"/>
      <c r="I4" s="112"/>
      <c r="J4" s="112"/>
      <c r="K4" s="112"/>
      <c r="L4" s="112"/>
      <c r="M4" s="112"/>
    </row>
    <row r="5" spans="1:13" x14ac:dyDescent="0.2">
      <c r="A5" s="119"/>
      <c r="B5" s="129" t="s">
        <v>8</v>
      </c>
      <c r="C5" s="129"/>
      <c r="D5" s="130"/>
      <c r="E5" s="146" t="s">
        <v>145</v>
      </c>
      <c r="F5" s="147"/>
      <c r="G5" s="148"/>
      <c r="H5" s="122" t="s">
        <v>35</v>
      </c>
      <c r="I5" s="124" t="s">
        <v>36</v>
      </c>
      <c r="J5" s="125" t="s">
        <v>138</v>
      </c>
      <c r="K5" s="126"/>
      <c r="L5" s="126"/>
      <c r="M5" s="119"/>
    </row>
    <row r="6" spans="1:13" x14ac:dyDescent="0.2">
      <c r="A6" s="120"/>
      <c r="B6" s="112" t="s">
        <v>10</v>
      </c>
      <c r="C6" s="112"/>
      <c r="D6" s="25" t="s">
        <v>37</v>
      </c>
      <c r="E6" s="149"/>
      <c r="F6" s="150"/>
      <c r="G6" s="151"/>
      <c r="H6" s="123"/>
      <c r="I6" s="120"/>
      <c r="J6" s="127"/>
      <c r="K6" s="128"/>
      <c r="L6" s="128"/>
      <c r="M6" s="120"/>
    </row>
    <row r="7" spans="1:13" x14ac:dyDescent="0.2">
      <c r="A7" s="120"/>
      <c r="B7" s="26" t="s">
        <v>38</v>
      </c>
      <c r="C7" s="27" t="s">
        <v>39</v>
      </c>
      <c r="D7" s="28" t="s">
        <v>40</v>
      </c>
      <c r="E7" s="149"/>
      <c r="F7" s="150"/>
      <c r="G7" s="151"/>
      <c r="H7" s="123"/>
      <c r="I7" s="120"/>
      <c r="J7" s="24" t="s">
        <v>41</v>
      </c>
      <c r="K7" s="24" t="s">
        <v>42</v>
      </c>
      <c r="L7" s="29" t="s">
        <v>43</v>
      </c>
      <c r="M7" s="120"/>
    </row>
    <row r="8" spans="1:13" x14ac:dyDescent="0.2">
      <c r="A8" s="121"/>
      <c r="B8" s="30" t="s">
        <v>139</v>
      </c>
      <c r="C8" s="31" t="s">
        <v>137</v>
      </c>
      <c r="D8" s="32" t="s">
        <v>9</v>
      </c>
      <c r="E8" s="149"/>
      <c r="F8" s="150"/>
      <c r="G8" s="151"/>
      <c r="H8" s="123"/>
      <c r="I8" s="120"/>
      <c r="J8" s="33" t="s">
        <v>45</v>
      </c>
      <c r="K8" s="33" t="s">
        <v>46</v>
      </c>
      <c r="L8" s="34" t="s">
        <v>47</v>
      </c>
      <c r="M8" s="121"/>
    </row>
    <row r="9" spans="1:13" x14ac:dyDescent="0.2">
      <c r="A9" s="35">
        <v>1</v>
      </c>
      <c r="B9" s="58">
        <f>'25-26 Detailed Requirements'!B40</f>
        <v>38813</v>
      </c>
      <c r="C9" s="58">
        <f>'25-26 Detailed Requirements'!C40</f>
        <v>42531</v>
      </c>
      <c r="D9" s="44">
        <v>57300</v>
      </c>
      <c r="E9" s="141" t="s">
        <v>83</v>
      </c>
      <c r="F9" s="141"/>
      <c r="G9" s="141"/>
      <c r="H9" s="35"/>
      <c r="I9" s="35"/>
      <c r="J9" s="44">
        <v>71200</v>
      </c>
      <c r="K9" s="44">
        <f>'25-26 Detailed Requirements'!K40</f>
        <v>71200</v>
      </c>
      <c r="L9" s="44">
        <f>'25-26 Detailed Requirements'!L40</f>
        <v>71200</v>
      </c>
      <c r="M9" s="35">
        <v>1</v>
      </c>
    </row>
    <row r="10" spans="1:13" x14ac:dyDescent="0.2">
      <c r="A10" s="35">
        <v>2</v>
      </c>
      <c r="B10" s="58">
        <v>6147</v>
      </c>
      <c r="C10" s="58">
        <v>5101</v>
      </c>
      <c r="D10" s="58">
        <v>6500</v>
      </c>
      <c r="E10" s="105" t="s">
        <v>84</v>
      </c>
      <c r="F10" s="106"/>
      <c r="G10" s="107"/>
      <c r="H10" s="35"/>
      <c r="I10" s="35"/>
      <c r="J10" s="58">
        <v>6500</v>
      </c>
      <c r="K10" s="58">
        <v>6500</v>
      </c>
      <c r="L10" s="58">
        <v>6500</v>
      </c>
      <c r="M10" s="35">
        <v>2</v>
      </c>
    </row>
    <row r="11" spans="1:13" x14ac:dyDescent="0.2">
      <c r="A11" s="35">
        <v>3</v>
      </c>
      <c r="B11" s="58">
        <v>0</v>
      </c>
      <c r="C11" s="58">
        <v>3408</v>
      </c>
      <c r="D11" s="58">
        <v>2000</v>
      </c>
      <c r="E11" s="105" t="s">
        <v>85</v>
      </c>
      <c r="F11" s="106"/>
      <c r="G11" s="107"/>
      <c r="H11" s="35"/>
      <c r="I11" s="35"/>
      <c r="J11" s="58">
        <v>2000</v>
      </c>
      <c r="K11" s="58">
        <v>2000</v>
      </c>
      <c r="L11" s="58">
        <v>2000</v>
      </c>
      <c r="M11" s="35">
        <v>3</v>
      </c>
    </row>
    <row r="12" spans="1:13" x14ac:dyDescent="0.2">
      <c r="A12" s="35">
        <v>4</v>
      </c>
      <c r="B12" s="58">
        <v>890</v>
      </c>
      <c r="C12" s="58">
        <v>563</v>
      </c>
      <c r="D12" s="58">
        <v>750</v>
      </c>
      <c r="E12" s="105" t="s">
        <v>86</v>
      </c>
      <c r="F12" s="106"/>
      <c r="G12" s="107"/>
      <c r="H12" s="35"/>
      <c r="I12" s="35"/>
      <c r="J12" s="58">
        <v>1000</v>
      </c>
      <c r="K12" s="58">
        <v>1000</v>
      </c>
      <c r="L12" s="58">
        <v>1000</v>
      </c>
      <c r="M12" s="35">
        <v>4</v>
      </c>
    </row>
    <row r="13" spans="1:13" x14ac:dyDescent="0.2">
      <c r="A13" s="35">
        <v>5</v>
      </c>
      <c r="B13" s="58">
        <v>1548</v>
      </c>
      <c r="C13" s="58">
        <v>1625</v>
      </c>
      <c r="D13" s="58">
        <v>1700</v>
      </c>
      <c r="E13" s="105" t="s">
        <v>87</v>
      </c>
      <c r="F13" s="106"/>
      <c r="G13" s="107"/>
      <c r="H13" s="35"/>
      <c r="I13" s="35"/>
      <c r="J13" s="58">
        <v>1700</v>
      </c>
      <c r="K13" s="58">
        <v>1700</v>
      </c>
      <c r="L13" s="58">
        <v>1700</v>
      </c>
      <c r="M13" s="35">
        <v>5</v>
      </c>
    </row>
    <row r="14" spans="1:13" x14ac:dyDescent="0.2">
      <c r="A14" s="35">
        <v>6</v>
      </c>
      <c r="B14" s="58">
        <v>15711</v>
      </c>
      <c r="C14" s="58">
        <v>17748</v>
      </c>
      <c r="D14" s="58">
        <v>19000</v>
      </c>
      <c r="E14" s="105" t="s">
        <v>88</v>
      </c>
      <c r="F14" s="106"/>
      <c r="G14" s="107"/>
      <c r="H14" s="35"/>
      <c r="I14" s="35"/>
      <c r="J14" s="58">
        <v>22000</v>
      </c>
      <c r="K14" s="58">
        <v>22000</v>
      </c>
      <c r="L14" s="58">
        <v>22000</v>
      </c>
      <c r="M14" s="35">
        <v>6</v>
      </c>
    </row>
    <row r="15" spans="1:13" x14ac:dyDescent="0.2">
      <c r="A15" s="35">
        <v>7</v>
      </c>
      <c r="B15" s="58">
        <v>7448</v>
      </c>
      <c r="C15" s="58">
        <v>14694</v>
      </c>
      <c r="D15" s="58">
        <v>15600</v>
      </c>
      <c r="E15" s="105" t="s">
        <v>89</v>
      </c>
      <c r="F15" s="106"/>
      <c r="G15" s="107"/>
      <c r="H15" s="35"/>
      <c r="I15" s="35"/>
      <c r="J15" s="58">
        <v>16000</v>
      </c>
      <c r="K15" s="58">
        <v>16000</v>
      </c>
      <c r="L15" s="58">
        <v>16000</v>
      </c>
      <c r="M15" s="35">
        <v>7</v>
      </c>
    </row>
    <row r="16" spans="1:13" x14ac:dyDescent="0.2">
      <c r="A16" s="35">
        <v>8</v>
      </c>
      <c r="B16" s="58">
        <v>3545</v>
      </c>
      <c r="C16" s="58">
        <v>3527</v>
      </c>
      <c r="D16" s="58">
        <v>3700</v>
      </c>
      <c r="E16" s="105" t="s">
        <v>140</v>
      </c>
      <c r="F16" s="106"/>
      <c r="G16" s="107"/>
      <c r="H16" s="35"/>
      <c r="I16" s="35"/>
      <c r="J16" s="58">
        <v>5000</v>
      </c>
      <c r="K16" s="58">
        <v>5000</v>
      </c>
      <c r="L16" s="58">
        <v>5000</v>
      </c>
      <c r="M16" s="35">
        <v>8</v>
      </c>
    </row>
    <row r="17" spans="1:13" x14ac:dyDescent="0.2">
      <c r="A17" s="35">
        <v>9</v>
      </c>
      <c r="B17" s="58">
        <v>33345</v>
      </c>
      <c r="C17" s="58">
        <v>27436</v>
      </c>
      <c r="D17" s="58">
        <v>30000</v>
      </c>
      <c r="E17" s="105" t="s">
        <v>90</v>
      </c>
      <c r="F17" s="106"/>
      <c r="G17" s="107"/>
      <c r="H17" s="35"/>
      <c r="I17" s="35"/>
      <c r="J17" s="58">
        <v>30000</v>
      </c>
      <c r="K17" s="58">
        <v>30000</v>
      </c>
      <c r="L17" s="58">
        <v>30000</v>
      </c>
      <c r="M17" s="35">
        <v>9</v>
      </c>
    </row>
    <row r="18" spans="1:13" x14ac:dyDescent="0.2">
      <c r="A18" s="35">
        <v>10</v>
      </c>
      <c r="B18" s="58">
        <v>3597</v>
      </c>
      <c r="C18" s="58">
        <v>1145</v>
      </c>
      <c r="D18" s="58">
        <v>4000</v>
      </c>
      <c r="E18" s="105" t="s">
        <v>91</v>
      </c>
      <c r="F18" s="106"/>
      <c r="G18" s="107"/>
      <c r="H18" s="35"/>
      <c r="I18" s="35"/>
      <c r="J18" s="58">
        <v>4500</v>
      </c>
      <c r="K18" s="58">
        <v>4500</v>
      </c>
      <c r="L18" s="58">
        <v>4500</v>
      </c>
      <c r="M18" s="35">
        <v>10</v>
      </c>
    </row>
    <row r="19" spans="1:13" x14ac:dyDescent="0.2">
      <c r="A19" s="35">
        <v>11</v>
      </c>
      <c r="B19" s="58">
        <v>2671</v>
      </c>
      <c r="C19" s="58">
        <v>1348</v>
      </c>
      <c r="D19" s="58">
        <v>3000</v>
      </c>
      <c r="E19" s="105" t="s">
        <v>92</v>
      </c>
      <c r="F19" s="106"/>
      <c r="G19" s="107"/>
      <c r="H19" s="35"/>
      <c r="I19" s="35"/>
      <c r="J19" s="58">
        <v>3500</v>
      </c>
      <c r="K19" s="58">
        <v>3500</v>
      </c>
      <c r="L19" s="58">
        <v>3500</v>
      </c>
      <c r="M19" s="35">
        <v>11</v>
      </c>
    </row>
    <row r="20" spans="1:13" x14ac:dyDescent="0.2">
      <c r="A20" s="35">
        <v>12</v>
      </c>
      <c r="B20" s="58">
        <v>3966</v>
      </c>
      <c r="C20" s="58">
        <v>4529</v>
      </c>
      <c r="D20" s="58">
        <v>4200</v>
      </c>
      <c r="E20" s="105" t="s">
        <v>93</v>
      </c>
      <c r="F20" s="106"/>
      <c r="G20" s="107"/>
      <c r="H20" s="35"/>
      <c r="I20" s="35"/>
      <c r="J20" s="58">
        <v>4500</v>
      </c>
      <c r="K20" s="58">
        <v>4500</v>
      </c>
      <c r="L20" s="58">
        <v>4500</v>
      </c>
      <c r="M20" s="35">
        <v>12</v>
      </c>
    </row>
    <row r="21" spans="1:13" x14ac:dyDescent="0.2">
      <c r="A21" s="35">
        <v>13</v>
      </c>
      <c r="B21" s="58">
        <v>3670</v>
      </c>
      <c r="C21" s="58">
        <v>1138</v>
      </c>
      <c r="D21" s="58">
        <v>1500</v>
      </c>
      <c r="E21" s="105" t="s">
        <v>94</v>
      </c>
      <c r="F21" s="106"/>
      <c r="G21" s="107"/>
      <c r="H21" s="35"/>
      <c r="I21" s="35"/>
      <c r="J21" s="58">
        <v>1500</v>
      </c>
      <c r="K21" s="58">
        <v>1500</v>
      </c>
      <c r="L21" s="58">
        <v>1500</v>
      </c>
      <c r="M21" s="35">
        <v>13</v>
      </c>
    </row>
    <row r="22" spans="1:13" x14ac:dyDescent="0.2">
      <c r="A22" s="35">
        <v>14</v>
      </c>
      <c r="B22" s="58">
        <v>8213</v>
      </c>
      <c r="C22" s="58">
        <v>6730</v>
      </c>
      <c r="D22" s="58">
        <v>8000</v>
      </c>
      <c r="E22" s="105" t="s">
        <v>95</v>
      </c>
      <c r="F22" s="106"/>
      <c r="G22" s="107"/>
      <c r="H22" s="35"/>
      <c r="I22" s="35"/>
      <c r="J22" s="58">
        <v>8000</v>
      </c>
      <c r="K22" s="58">
        <v>8000</v>
      </c>
      <c r="L22" s="58">
        <v>8000</v>
      </c>
      <c r="M22" s="35">
        <v>14</v>
      </c>
    </row>
    <row r="23" spans="1:13" x14ac:dyDescent="0.2">
      <c r="A23" s="35">
        <v>15</v>
      </c>
      <c r="B23" s="58">
        <v>5736</v>
      </c>
      <c r="C23" s="58">
        <v>584</v>
      </c>
      <c r="D23" s="58">
        <v>6000</v>
      </c>
      <c r="E23" s="105" t="s">
        <v>96</v>
      </c>
      <c r="F23" s="106"/>
      <c r="G23" s="107"/>
      <c r="H23" s="35"/>
      <c r="I23" s="35"/>
      <c r="J23" s="58">
        <v>6000</v>
      </c>
      <c r="K23" s="58">
        <v>6000</v>
      </c>
      <c r="L23" s="58">
        <v>6000</v>
      </c>
      <c r="M23" s="35">
        <v>15</v>
      </c>
    </row>
    <row r="24" spans="1:13" x14ac:dyDescent="0.2">
      <c r="A24" s="35">
        <v>16</v>
      </c>
      <c r="B24" s="58">
        <v>124</v>
      </c>
      <c r="C24" s="58">
        <v>395</v>
      </c>
      <c r="D24" s="58">
        <v>0</v>
      </c>
      <c r="E24" s="105" t="s">
        <v>97</v>
      </c>
      <c r="F24" s="106"/>
      <c r="G24" s="107"/>
      <c r="H24" s="35"/>
      <c r="I24" s="35"/>
      <c r="J24" s="58">
        <v>0</v>
      </c>
      <c r="K24" s="58">
        <v>0</v>
      </c>
      <c r="L24" s="143">
        <v>0</v>
      </c>
      <c r="M24" s="35">
        <v>16</v>
      </c>
    </row>
    <row r="25" spans="1:13" x14ac:dyDescent="0.2">
      <c r="A25" s="35">
        <v>17</v>
      </c>
      <c r="B25" s="58">
        <v>585</v>
      </c>
      <c r="C25" s="58">
        <v>66</v>
      </c>
      <c r="D25" s="58">
        <v>1000</v>
      </c>
      <c r="E25" s="105" t="s">
        <v>98</v>
      </c>
      <c r="F25" s="106"/>
      <c r="G25" s="107"/>
      <c r="H25" s="35"/>
      <c r="I25" s="35"/>
      <c r="J25" s="58">
        <v>1000</v>
      </c>
      <c r="K25" s="58">
        <v>1000</v>
      </c>
      <c r="L25" s="58">
        <v>1000</v>
      </c>
      <c r="M25" s="35">
        <v>17</v>
      </c>
    </row>
    <row r="26" spans="1:13" x14ac:dyDescent="0.2">
      <c r="A26" s="35">
        <v>18</v>
      </c>
      <c r="B26" s="58">
        <v>9303</v>
      </c>
      <c r="C26" s="58">
        <v>2863</v>
      </c>
      <c r="D26" s="58">
        <v>10000</v>
      </c>
      <c r="E26" s="105" t="s">
        <v>99</v>
      </c>
      <c r="F26" s="106"/>
      <c r="G26" s="107"/>
      <c r="H26" s="35"/>
      <c r="I26" s="35"/>
      <c r="J26" s="58">
        <v>10000</v>
      </c>
      <c r="K26" s="58">
        <v>10000</v>
      </c>
      <c r="L26" s="58">
        <v>10000</v>
      </c>
      <c r="M26" s="35">
        <v>18</v>
      </c>
    </row>
    <row r="27" spans="1:13" x14ac:dyDescent="0.2">
      <c r="A27" s="35">
        <v>19</v>
      </c>
      <c r="B27" s="58">
        <v>1843</v>
      </c>
      <c r="C27" s="58">
        <v>0</v>
      </c>
      <c r="D27" s="64">
        <v>500</v>
      </c>
      <c r="E27" s="105" t="s">
        <v>100</v>
      </c>
      <c r="F27" s="106"/>
      <c r="G27" s="107"/>
      <c r="H27" s="35"/>
      <c r="I27" s="35"/>
      <c r="J27" s="64">
        <v>800</v>
      </c>
      <c r="K27" s="64">
        <v>800</v>
      </c>
      <c r="L27" s="64">
        <v>800</v>
      </c>
      <c r="M27" s="35">
        <v>19</v>
      </c>
    </row>
    <row r="28" spans="1:13" x14ac:dyDescent="0.2">
      <c r="A28" s="35">
        <v>20</v>
      </c>
      <c r="B28" s="58">
        <v>816</v>
      </c>
      <c r="C28" s="58">
        <v>230</v>
      </c>
      <c r="D28" s="58">
        <v>1000</v>
      </c>
      <c r="E28" s="105" t="s">
        <v>101</v>
      </c>
      <c r="F28" s="106"/>
      <c r="G28" s="107"/>
      <c r="H28" s="35"/>
      <c r="I28" s="35"/>
      <c r="J28" s="58">
        <v>1000</v>
      </c>
      <c r="K28" s="58">
        <v>1000</v>
      </c>
      <c r="L28" s="58">
        <v>1000</v>
      </c>
      <c r="M28" s="35">
        <v>20</v>
      </c>
    </row>
    <row r="29" spans="1:13" x14ac:dyDescent="0.2">
      <c r="A29" s="35">
        <v>21</v>
      </c>
      <c r="B29" s="58">
        <v>0</v>
      </c>
      <c r="C29" s="58">
        <v>78</v>
      </c>
      <c r="D29" s="58">
        <v>800</v>
      </c>
      <c r="E29" s="105" t="s">
        <v>102</v>
      </c>
      <c r="F29" s="106"/>
      <c r="G29" s="107"/>
      <c r="H29" s="35"/>
      <c r="I29" s="35"/>
      <c r="J29" s="58">
        <v>800</v>
      </c>
      <c r="K29" s="58">
        <v>800</v>
      </c>
      <c r="L29" s="58">
        <v>800</v>
      </c>
      <c r="M29" s="35">
        <v>21</v>
      </c>
    </row>
    <row r="30" spans="1:13" x14ac:dyDescent="0.2">
      <c r="A30" s="35">
        <v>22</v>
      </c>
      <c r="B30" s="58">
        <v>290</v>
      </c>
      <c r="C30" s="58">
        <v>100</v>
      </c>
      <c r="D30" s="58">
        <v>450</v>
      </c>
      <c r="E30" s="105" t="s">
        <v>141</v>
      </c>
      <c r="F30" s="106"/>
      <c r="G30" s="107"/>
      <c r="H30" s="35"/>
      <c r="I30" s="35"/>
      <c r="J30" s="58">
        <v>400</v>
      </c>
      <c r="K30" s="58">
        <v>400</v>
      </c>
      <c r="L30" s="58">
        <v>400</v>
      </c>
      <c r="M30" s="35">
        <v>22</v>
      </c>
    </row>
    <row r="31" spans="1:13" x14ac:dyDescent="0.2">
      <c r="A31" s="35">
        <v>23</v>
      </c>
      <c r="B31" s="58">
        <v>5115</v>
      </c>
      <c r="C31" s="58">
        <v>0</v>
      </c>
      <c r="D31" s="58">
        <v>5000</v>
      </c>
      <c r="E31" s="105" t="s">
        <v>103</v>
      </c>
      <c r="F31" s="106"/>
      <c r="G31" s="107"/>
      <c r="H31" s="35"/>
      <c r="I31" s="35"/>
      <c r="J31" s="58">
        <v>5000</v>
      </c>
      <c r="K31" s="58">
        <v>5000</v>
      </c>
      <c r="L31" s="58">
        <v>5000</v>
      </c>
      <c r="M31" s="35">
        <v>23</v>
      </c>
    </row>
    <row r="32" spans="1:13" x14ac:dyDescent="0.2">
      <c r="A32" s="35">
        <v>24</v>
      </c>
      <c r="B32" s="58">
        <v>0</v>
      </c>
      <c r="C32" s="58">
        <v>0</v>
      </c>
      <c r="D32" s="58">
        <v>500</v>
      </c>
      <c r="E32" s="105" t="s">
        <v>104</v>
      </c>
      <c r="F32" s="106"/>
      <c r="G32" s="107"/>
      <c r="H32" s="35"/>
      <c r="I32" s="35"/>
      <c r="J32" s="58">
        <v>500</v>
      </c>
      <c r="K32" s="58">
        <v>500</v>
      </c>
      <c r="L32" s="58">
        <v>500</v>
      </c>
      <c r="M32" s="35">
        <v>24</v>
      </c>
    </row>
    <row r="33" spans="1:13" x14ac:dyDescent="0.2">
      <c r="A33" s="35">
        <v>25</v>
      </c>
      <c r="B33" s="58">
        <v>0</v>
      </c>
      <c r="C33" s="58">
        <v>31</v>
      </c>
      <c r="D33" s="64">
        <v>300</v>
      </c>
      <c r="E33" s="105" t="s">
        <v>105</v>
      </c>
      <c r="F33" s="106"/>
      <c r="G33" s="107"/>
      <c r="H33" s="35"/>
      <c r="I33" s="35"/>
      <c r="J33" s="64">
        <v>400</v>
      </c>
      <c r="K33" s="64">
        <v>400</v>
      </c>
      <c r="L33" s="64">
        <v>400</v>
      </c>
      <c r="M33" s="35">
        <v>25</v>
      </c>
    </row>
    <row r="34" spans="1:13" x14ac:dyDescent="0.2">
      <c r="A34" s="35">
        <v>26</v>
      </c>
      <c r="B34" s="58">
        <v>93</v>
      </c>
      <c r="C34" s="58">
        <v>643</v>
      </c>
      <c r="D34" s="58">
        <v>1500</v>
      </c>
      <c r="E34" s="105" t="s">
        <v>142</v>
      </c>
      <c r="F34" s="106"/>
      <c r="G34" s="107"/>
      <c r="H34" s="35"/>
      <c r="I34" s="35"/>
      <c r="J34" s="58">
        <v>1500</v>
      </c>
      <c r="K34" s="58">
        <v>1500</v>
      </c>
      <c r="L34" s="58">
        <v>1500</v>
      </c>
      <c r="M34" s="35">
        <v>26</v>
      </c>
    </row>
    <row r="35" spans="1:13" x14ac:dyDescent="0.2">
      <c r="A35" s="35">
        <v>27</v>
      </c>
      <c r="B35" s="58">
        <v>0</v>
      </c>
      <c r="C35" s="58">
        <v>190</v>
      </c>
      <c r="D35" s="58">
        <v>500</v>
      </c>
      <c r="E35" s="105" t="s">
        <v>106</v>
      </c>
      <c r="F35" s="106"/>
      <c r="G35" s="107"/>
      <c r="H35" s="35"/>
      <c r="I35" s="35"/>
      <c r="J35" s="58">
        <v>500</v>
      </c>
      <c r="K35" s="58">
        <v>500</v>
      </c>
      <c r="L35" s="58">
        <v>500</v>
      </c>
      <c r="M35" s="35">
        <v>27</v>
      </c>
    </row>
    <row r="36" spans="1:13" x14ac:dyDescent="0.2">
      <c r="A36" s="35">
        <v>28</v>
      </c>
      <c r="B36" s="35">
        <v>1676</v>
      </c>
      <c r="C36" s="58">
        <v>1645</v>
      </c>
      <c r="D36" s="58">
        <v>1000</v>
      </c>
      <c r="E36" s="105" t="s">
        <v>107</v>
      </c>
      <c r="F36" s="106"/>
      <c r="G36" s="107"/>
      <c r="H36" s="35"/>
      <c r="I36" s="35"/>
      <c r="J36" s="58">
        <v>1000</v>
      </c>
      <c r="K36" s="58">
        <v>1000</v>
      </c>
      <c r="L36" s="58">
        <v>1000</v>
      </c>
      <c r="M36" s="35">
        <v>28</v>
      </c>
    </row>
    <row r="37" spans="1:13" x14ac:dyDescent="0.2">
      <c r="A37" s="35">
        <v>29</v>
      </c>
      <c r="B37" s="58">
        <v>0</v>
      </c>
      <c r="C37" s="58">
        <v>0</v>
      </c>
      <c r="D37" s="58">
        <v>2500</v>
      </c>
      <c r="E37" s="105" t="s">
        <v>108</v>
      </c>
      <c r="F37" s="106"/>
      <c r="G37" s="107"/>
      <c r="H37" s="35"/>
      <c r="I37" s="35"/>
      <c r="J37" s="58">
        <v>2500</v>
      </c>
      <c r="K37" s="58">
        <v>2500</v>
      </c>
      <c r="L37" s="58">
        <v>2500</v>
      </c>
      <c r="M37" s="35">
        <v>29</v>
      </c>
    </row>
    <row r="38" spans="1:13" x14ac:dyDescent="0.2">
      <c r="A38" s="35">
        <v>30</v>
      </c>
      <c r="B38" s="35"/>
      <c r="C38" s="35"/>
      <c r="D38" s="35"/>
      <c r="E38" s="105">
        <v>30</v>
      </c>
      <c r="F38" s="106"/>
      <c r="G38" s="107"/>
      <c r="H38" s="35"/>
      <c r="I38" s="35"/>
      <c r="J38" s="35"/>
      <c r="K38" s="35"/>
      <c r="L38" s="35"/>
      <c r="M38" s="35">
        <v>30</v>
      </c>
    </row>
    <row r="39" spans="1:13" x14ac:dyDescent="0.2">
      <c r="A39" s="35">
        <v>31</v>
      </c>
      <c r="B39" s="35"/>
      <c r="C39" s="35"/>
      <c r="D39" s="40"/>
      <c r="E39" s="131" t="s">
        <v>109</v>
      </c>
      <c r="F39" s="132"/>
      <c r="G39" s="133"/>
      <c r="H39" s="35"/>
      <c r="I39" s="35"/>
      <c r="J39" s="40"/>
      <c r="K39" s="40"/>
      <c r="L39" s="40"/>
      <c r="M39" s="35">
        <v>31</v>
      </c>
    </row>
    <row r="40" spans="1:13" ht="13.5" thickBot="1" x14ac:dyDescent="0.25">
      <c r="A40" s="41">
        <v>32</v>
      </c>
      <c r="B40" s="42"/>
      <c r="C40" s="42"/>
      <c r="D40" s="41"/>
      <c r="E40" s="134" t="s">
        <v>110</v>
      </c>
      <c r="F40" s="135"/>
      <c r="G40" s="136"/>
      <c r="H40" s="41"/>
      <c r="I40" s="41"/>
      <c r="J40" s="41"/>
      <c r="K40" s="41"/>
      <c r="L40" s="41"/>
      <c r="M40" s="41">
        <v>32</v>
      </c>
    </row>
    <row r="41" spans="1:13" s="49" customFormat="1" ht="13.5" thickBot="1" x14ac:dyDescent="0.25">
      <c r="A41" s="45">
        <v>33</v>
      </c>
      <c r="B41" s="51">
        <f>SUM(B9:B40)</f>
        <v>155145</v>
      </c>
      <c r="C41" s="51">
        <f>SUM(C9:C40)</f>
        <v>138348</v>
      </c>
      <c r="D41" s="51">
        <f>SUM(D9:D40)</f>
        <v>188300</v>
      </c>
      <c r="E41" s="137" t="s">
        <v>111</v>
      </c>
      <c r="F41" s="137"/>
      <c r="G41" s="137"/>
      <c r="H41" s="46"/>
      <c r="I41" s="46"/>
      <c r="J41" s="51">
        <f>SUM(J9:J40)</f>
        <v>208800</v>
      </c>
      <c r="K41" s="52">
        <f>SUM(K9:K40)</f>
        <v>208800</v>
      </c>
      <c r="L41" s="52">
        <f>SUM(L9:L40)</f>
        <v>208800</v>
      </c>
      <c r="M41" s="47">
        <v>33</v>
      </c>
    </row>
    <row r="42" spans="1:13" x14ac:dyDescent="0.2">
      <c r="B42" s="50" t="s">
        <v>81</v>
      </c>
    </row>
    <row r="43" spans="1:13" x14ac:dyDescent="0.2">
      <c r="L43" s="49" t="s">
        <v>112</v>
      </c>
    </row>
  </sheetData>
  <mergeCells count="53">
    <mergeCell ref="E37:G37"/>
    <mergeCell ref="E38:G38"/>
    <mergeCell ref="E39:G39"/>
    <mergeCell ref="E40:G40"/>
    <mergeCell ref="E41:G41"/>
    <mergeCell ref="E36:G36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24:G24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M5:M8"/>
    <mergeCell ref="B6:C6"/>
    <mergeCell ref="E9:G9"/>
    <mergeCell ref="E10:G10"/>
    <mergeCell ref="E11:G11"/>
    <mergeCell ref="I5:I8"/>
    <mergeCell ref="J5:L6"/>
    <mergeCell ref="E12:G12"/>
    <mergeCell ref="A5:A8"/>
    <mergeCell ref="B5:D5"/>
    <mergeCell ref="E5:G8"/>
    <mergeCell ref="H5:H8"/>
    <mergeCell ref="B3:D3"/>
    <mergeCell ref="E3:G3"/>
    <mergeCell ref="H3:M3"/>
    <mergeCell ref="B4:D4"/>
    <mergeCell ref="E4:G4"/>
    <mergeCell ref="H4:M4"/>
    <mergeCell ref="B1:D1"/>
    <mergeCell ref="E1:G1"/>
    <mergeCell ref="H1:M1"/>
    <mergeCell ref="B2:D2"/>
    <mergeCell ref="E2:G2"/>
    <mergeCell ref="H2:M2"/>
  </mergeCells>
  <pageMargins left="0.7" right="0.7" top="0.75" bottom="0.75" header="0.3" footer="0.3"/>
  <pageSetup scale="90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C1D2-E532-4006-BA2C-A50BC310BFBB}">
  <dimension ref="A1:N2292"/>
  <sheetViews>
    <sheetView topLeftCell="A3" workbookViewId="0">
      <selection activeCell="E5" sqref="E5:G8"/>
    </sheetView>
  </sheetViews>
  <sheetFormatPr defaultRowHeight="12.75" zeroHeight="1" x14ac:dyDescent="0.2"/>
  <cols>
    <col min="1" max="1" width="2.7109375" style="22" customWidth="1"/>
    <col min="2" max="3" width="11.85546875" style="22" customWidth="1"/>
    <col min="4" max="4" width="12.28515625" style="22" customWidth="1"/>
    <col min="5" max="7" width="14.7109375" style="22" customWidth="1"/>
    <col min="8" max="9" width="5.5703125" style="22" customWidth="1"/>
    <col min="10" max="10" width="12.140625" style="22" customWidth="1"/>
    <col min="11" max="12" width="12.28515625" style="22" customWidth="1"/>
    <col min="13" max="13" width="2.7109375" style="22" customWidth="1"/>
    <col min="14" max="14" width="3" style="22" customWidth="1"/>
    <col min="15" max="15" width="0.140625" style="22" customWidth="1"/>
    <col min="16" max="16384" width="9.140625" style="22"/>
  </cols>
  <sheetData>
    <row r="1" spans="1:14" ht="15.75" x14ac:dyDescent="0.25">
      <c r="B1" s="112"/>
      <c r="C1" s="112"/>
      <c r="D1" s="112"/>
      <c r="E1" s="113" t="s">
        <v>32</v>
      </c>
      <c r="F1" s="114"/>
      <c r="G1" s="114"/>
      <c r="H1" s="112"/>
      <c r="I1" s="112"/>
      <c r="J1" s="112"/>
      <c r="K1" s="112"/>
      <c r="L1" s="112"/>
      <c r="M1" s="112"/>
    </row>
    <row r="2" spans="1:14" x14ac:dyDescent="0.2">
      <c r="B2" s="115" t="s">
        <v>0</v>
      </c>
      <c r="C2" s="116"/>
      <c r="D2" s="116"/>
      <c r="E2" s="112"/>
      <c r="F2" s="112"/>
      <c r="G2" s="112"/>
      <c r="H2" s="112"/>
      <c r="I2" s="112"/>
      <c r="J2" s="112"/>
      <c r="K2" s="112"/>
      <c r="L2" s="112"/>
      <c r="M2" s="112"/>
    </row>
    <row r="3" spans="1:14" x14ac:dyDescent="0.2">
      <c r="B3" s="115" t="s">
        <v>33</v>
      </c>
      <c r="C3" s="116"/>
      <c r="D3" s="116"/>
      <c r="E3" s="139" t="s">
        <v>34</v>
      </c>
      <c r="F3" s="112"/>
      <c r="G3" s="112"/>
      <c r="H3" s="140">
        <v>45733</v>
      </c>
      <c r="I3" s="112"/>
      <c r="J3" s="112"/>
      <c r="K3" s="112"/>
      <c r="L3" s="112"/>
      <c r="M3" s="112"/>
    </row>
    <row r="4" spans="1:14" ht="18" x14ac:dyDescent="0.25">
      <c r="B4" s="112"/>
      <c r="C4" s="112"/>
      <c r="D4" s="112"/>
      <c r="E4" s="118"/>
      <c r="F4" s="118"/>
      <c r="G4" s="118"/>
      <c r="H4" s="112"/>
      <c r="I4" s="112"/>
      <c r="J4" s="112"/>
      <c r="K4" s="112"/>
      <c r="L4" s="112"/>
      <c r="M4" s="112"/>
    </row>
    <row r="5" spans="1:14" x14ac:dyDescent="0.2">
      <c r="A5" s="119"/>
      <c r="B5" s="129" t="s">
        <v>8</v>
      </c>
      <c r="C5" s="129"/>
      <c r="D5" s="130"/>
      <c r="E5" s="146" t="s">
        <v>145</v>
      </c>
      <c r="F5" s="147"/>
      <c r="G5" s="148"/>
      <c r="H5" s="122" t="s">
        <v>35</v>
      </c>
      <c r="I5" s="124" t="s">
        <v>36</v>
      </c>
      <c r="J5" s="125" t="s">
        <v>138</v>
      </c>
      <c r="K5" s="126"/>
      <c r="L5" s="126"/>
      <c r="M5" s="119"/>
    </row>
    <row r="6" spans="1:14" x14ac:dyDescent="0.2">
      <c r="A6" s="120"/>
      <c r="B6" s="112" t="s">
        <v>10</v>
      </c>
      <c r="C6" s="112"/>
      <c r="D6" s="25" t="s">
        <v>37</v>
      </c>
      <c r="E6" s="149"/>
      <c r="F6" s="150"/>
      <c r="G6" s="151"/>
      <c r="H6" s="123"/>
      <c r="I6" s="120"/>
      <c r="J6" s="127"/>
      <c r="K6" s="128"/>
      <c r="L6" s="128"/>
      <c r="M6" s="120"/>
    </row>
    <row r="7" spans="1:14" x14ac:dyDescent="0.2">
      <c r="A7" s="120"/>
      <c r="B7" s="26" t="s">
        <v>38</v>
      </c>
      <c r="C7" s="27" t="s">
        <v>39</v>
      </c>
      <c r="D7" s="28" t="s">
        <v>40</v>
      </c>
      <c r="E7" s="149"/>
      <c r="F7" s="150"/>
      <c r="G7" s="151"/>
      <c r="H7" s="123"/>
      <c r="I7" s="120"/>
      <c r="J7" s="24" t="s">
        <v>41</v>
      </c>
      <c r="K7" s="24" t="s">
        <v>42</v>
      </c>
      <c r="L7" s="29" t="s">
        <v>43</v>
      </c>
      <c r="M7" s="120"/>
    </row>
    <row r="8" spans="1:14" x14ac:dyDescent="0.2">
      <c r="A8" s="121"/>
      <c r="B8" s="30" t="s">
        <v>44</v>
      </c>
      <c r="C8" s="31" t="s">
        <v>137</v>
      </c>
      <c r="D8" s="32" t="s">
        <v>9</v>
      </c>
      <c r="E8" s="149"/>
      <c r="F8" s="150"/>
      <c r="G8" s="151"/>
      <c r="H8" s="123"/>
      <c r="I8" s="120"/>
      <c r="J8" s="33" t="s">
        <v>45</v>
      </c>
      <c r="K8" s="33" t="s">
        <v>46</v>
      </c>
      <c r="L8" s="34" t="s">
        <v>47</v>
      </c>
      <c r="M8" s="121"/>
    </row>
    <row r="9" spans="1:14" x14ac:dyDescent="0.2">
      <c r="A9" s="35">
        <v>1</v>
      </c>
      <c r="B9" s="35"/>
      <c r="C9" s="35"/>
      <c r="D9" s="35"/>
      <c r="E9" s="141" t="s">
        <v>113</v>
      </c>
      <c r="F9" s="141"/>
      <c r="G9" s="141"/>
      <c r="H9" s="35"/>
      <c r="I9" s="35"/>
      <c r="J9" s="35"/>
      <c r="K9" s="35"/>
      <c r="L9" s="35"/>
      <c r="M9" s="35">
        <v>1</v>
      </c>
    </row>
    <row r="10" spans="1:14" x14ac:dyDescent="0.2">
      <c r="A10" s="35">
        <v>2</v>
      </c>
      <c r="B10" s="35">
        <v>0</v>
      </c>
      <c r="C10" s="67">
        <v>1667</v>
      </c>
      <c r="D10" s="67">
        <v>0</v>
      </c>
      <c r="E10" s="105" t="s">
        <v>114</v>
      </c>
      <c r="F10" s="106"/>
      <c r="G10" s="107"/>
      <c r="H10" s="35"/>
      <c r="I10" s="35"/>
      <c r="J10" s="67">
        <v>0</v>
      </c>
      <c r="K10" s="67">
        <v>0</v>
      </c>
      <c r="L10" s="142">
        <v>0</v>
      </c>
      <c r="M10" s="35">
        <v>2</v>
      </c>
    </row>
    <row r="11" spans="1:14" x14ac:dyDescent="0.2">
      <c r="A11" s="35">
        <v>3</v>
      </c>
      <c r="B11" s="58">
        <v>5178</v>
      </c>
      <c r="C11" s="67">
        <v>2861</v>
      </c>
      <c r="D11" s="58">
        <v>13000</v>
      </c>
      <c r="E11" s="105" t="s">
        <v>115</v>
      </c>
      <c r="F11" s="106"/>
      <c r="G11" s="107"/>
      <c r="H11" s="35"/>
      <c r="I11" s="35"/>
      <c r="J11" s="58">
        <v>15000</v>
      </c>
      <c r="K11" s="58">
        <v>15000</v>
      </c>
      <c r="L11" s="58">
        <v>15000</v>
      </c>
      <c r="M11" s="35">
        <v>3</v>
      </c>
      <c r="N11" s="53"/>
    </row>
    <row r="12" spans="1:14" x14ac:dyDescent="0.2">
      <c r="A12" s="35">
        <v>4</v>
      </c>
      <c r="B12" s="58">
        <v>3131</v>
      </c>
      <c r="C12" s="67">
        <v>0</v>
      </c>
      <c r="D12" s="58">
        <v>5000</v>
      </c>
      <c r="E12" s="105" t="s">
        <v>116</v>
      </c>
      <c r="F12" s="106"/>
      <c r="G12" s="107"/>
      <c r="H12" s="35"/>
      <c r="I12" s="35"/>
      <c r="J12" s="58">
        <v>5000</v>
      </c>
      <c r="K12" s="58">
        <v>5000</v>
      </c>
      <c r="L12" s="58">
        <v>5000</v>
      </c>
      <c r="M12" s="35">
        <v>4</v>
      </c>
    </row>
    <row r="13" spans="1:14" x14ac:dyDescent="0.2">
      <c r="A13" s="35">
        <v>5</v>
      </c>
      <c r="B13" s="58">
        <v>9320</v>
      </c>
      <c r="C13" s="67">
        <v>7051</v>
      </c>
      <c r="D13" s="58">
        <v>100000</v>
      </c>
      <c r="E13" s="105" t="s">
        <v>117</v>
      </c>
      <c r="F13" s="106"/>
      <c r="G13" s="107"/>
      <c r="H13" s="35"/>
      <c r="I13" s="35"/>
      <c r="J13" s="58">
        <v>92698</v>
      </c>
      <c r="K13" s="58">
        <v>91018</v>
      </c>
      <c r="L13" s="58">
        <v>91018</v>
      </c>
      <c r="M13" s="35">
        <v>5</v>
      </c>
    </row>
    <row r="14" spans="1:14" x14ac:dyDescent="0.2">
      <c r="A14" s="35">
        <v>7</v>
      </c>
      <c r="B14" s="66">
        <v>11560</v>
      </c>
      <c r="C14" s="68">
        <v>324</v>
      </c>
      <c r="D14" s="58">
        <v>10000</v>
      </c>
      <c r="E14" s="55" t="s">
        <v>118</v>
      </c>
      <c r="H14" s="35"/>
      <c r="I14" s="35"/>
      <c r="J14" s="58">
        <v>10000</v>
      </c>
      <c r="K14" s="58">
        <v>10000</v>
      </c>
      <c r="L14" s="58">
        <v>10000</v>
      </c>
      <c r="M14" s="35">
        <v>7</v>
      </c>
      <c r="N14" s="53"/>
    </row>
    <row r="15" spans="1:14" x14ac:dyDescent="0.2">
      <c r="A15" s="35">
        <v>8</v>
      </c>
      <c r="B15" s="58">
        <v>0</v>
      </c>
      <c r="C15" s="67">
        <v>0</v>
      </c>
      <c r="D15" s="58">
        <v>10000</v>
      </c>
      <c r="E15" s="105" t="s">
        <v>119</v>
      </c>
      <c r="F15" s="106"/>
      <c r="G15" s="107"/>
      <c r="H15" s="35"/>
      <c r="I15" s="35"/>
      <c r="J15" s="58">
        <v>5000</v>
      </c>
      <c r="K15" s="58">
        <v>5000</v>
      </c>
      <c r="L15" s="58">
        <v>5000</v>
      </c>
      <c r="M15" s="35">
        <v>8</v>
      </c>
    </row>
    <row r="16" spans="1:14" x14ac:dyDescent="0.2">
      <c r="A16" s="35">
        <v>9</v>
      </c>
      <c r="B16" s="58">
        <v>0</v>
      </c>
      <c r="C16" s="67">
        <v>0</v>
      </c>
      <c r="D16" s="58">
        <v>32504</v>
      </c>
      <c r="E16" s="105" t="s">
        <v>120</v>
      </c>
      <c r="F16" s="106"/>
      <c r="G16" s="107"/>
      <c r="H16" s="35"/>
      <c r="I16" s="35"/>
      <c r="J16" s="58">
        <v>40000</v>
      </c>
      <c r="K16" s="58">
        <v>40000</v>
      </c>
      <c r="L16" s="58">
        <v>40000</v>
      </c>
      <c r="M16" s="35">
        <v>9</v>
      </c>
      <c r="N16" s="53"/>
    </row>
    <row r="17" spans="1:14" x14ac:dyDescent="0.2">
      <c r="A17" s="35">
        <v>10</v>
      </c>
      <c r="B17" s="66"/>
      <c r="C17" s="54"/>
      <c r="D17" s="66"/>
      <c r="E17" s="105">
        <v>10</v>
      </c>
      <c r="F17" s="106"/>
      <c r="G17" s="107"/>
      <c r="H17" s="35"/>
      <c r="I17" s="35"/>
      <c r="J17" s="54"/>
      <c r="K17" s="54"/>
      <c r="L17" s="54"/>
      <c r="M17" s="35">
        <v>10</v>
      </c>
    </row>
    <row r="18" spans="1:14" x14ac:dyDescent="0.2">
      <c r="A18" s="35">
        <v>11</v>
      </c>
      <c r="B18" s="35"/>
      <c r="C18" s="35"/>
      <c r="D18" s="50"/>
      <c r="E18" s="105">
        <v>11</v>
      </c>
      <c r="F18" s="106"/>
      <c r="G18" s="107"/>
      <c r="H18" s="35"/>
      <c r="I18" s="35"/>
      <c r="J18" s="35"/>
      <c r="K18" s="54"/>
      <c r="L18" s="54"/>
      <c r="M18" s="35">
        <v>11</v>
      </c>
      <c r="N18" s="50"/>
    </row>
    <row r="19" spans="1:14" x14ac:dyDescent="0.2">
      <c r="A19" s="35">
        <v>12</v>
      </c>
      <c r="B19" s="39">
        <f>SUM(B9:B18)</f>
        <v>29189</v>
      </c>
      <c r="C19" s="69">
        <f>SUM(C9:C18)</f>
        <v>11903</v>
      </c>
      <c r="D19" s="56">
        <f>SUM(D10:D18)</f>
        <v>170504</v>
      </c>
      <c r="E19" s="105" t="s">
        <v>121</v>
      </c>
      <c r="F19" s="106"/>
      <c r="G19" s="107"/>
      <c r="H19" s="35"/>
      <c r="I19" s="35"/>
      <c r="J19" s="56">
        <f>SUM(J10:J18)</f>
        <v>167698</v>
      </c>
      <c r="K19" s="56">
        <f>SUM(K10:K18)</f>
        <v>166018</v>
      </c>
      <c r="L19" s="56">
        <f>SUM(L10:L18)</f>
        <v>166018</v>
      </c>
      <c r="M19" s="35">
        <v>12</v>
      </c>
    </row>
    <row r="20" spans="1:14" x14ac:dyDescent="0.2">
      <c r="A20" s="35">
        <v>13</v>
      </c>
      <c r="B20" s="35"/>
      <c r="C20" s="35"/>
      <c r="D20" s="35"/>
      <c r="E20" s="105">
        <v>13</v>
      </c>
      <c r="F20" s="106"/>
      <c r="G20" s="107"/>
      <c r="H20" s="35"/>
      <c r="I20" s="35"/>
      <c r="J20" s="35"/>
      <c r="K20" s="35"/>
      <c r="L20" s="35"/>
      <c r="M20" s="35">
        <v>13</v>
      </c>
    </row>
    <row r="21" spans="1:14" x14ac:dyDescent="0.2">
      <c r="A21" s="35">
        <v>14</v>
      </c>
      <c r="B21" s="35"/>
      <c r="C21" s="35"/>
      <c r="D21" s="35"/>
      <c r="E21" s="105" t="s">
        <v>122</v>
      </c>
      <c r="F21" s="106"/>
      <c r="G21" s="107"/>
      <c r="H21" s="35"/>
      <c r="I21" s="35"/>
      <c r="J21" s="35"/>
      <c r="K21" s="35" t="s">
        <v>25</v>
      </c>
      <c r="L21" s="35"/>
      <c r="M21" s="35">
        <v>14</v>
      </c>
    </row>
    <row r="22" spans="1:14" x14ac:dyDescent="0.2">
      <c r="A22" s="35">
        <v>15</v>
      </c>
      <c r="B22" s="35"/>
      <c r="C22" s="35"/>
      <c r="D22" s="58">
        <v>13456</v>
      </c>
      <c r="E22" s="105" t="s">
        <v>143</v>
      </c>
      <c r="F22" s="106"/>
      <c r="G22" s="107"/>
      <c r="H22" s="35"/>
      <c r="I22" s="35"/>
      <c r="J22" s="58">
        <v>17200</v>
      </c>
      <c r="K22" s="58">
        <v>17200</v>
      </c>
      <c r="L22" s="143">
        <v>17200</v>
      </c>
      <c r="M22" s="35">
        <v>15</v>
      </c>
    </row>
    <row r="23" spans="1:14" x14ac:dyDescent="0.2">
      <c r="A23" s="35">
        <v>16</v>
      </c>
      <c r="B23" s="35"/>
      <c r="C23" s="35"/>
      <c r="D23" s="35"/>
      <c r="E23" s="105">
        <v>16</v>
      </c>
      <c r="F23" s="106"/>
      <c r="G23" s="107"/>
      <c r="H23" s="35"/>
      <c r="I23" s="35"/>
      <c r="J23" s="35"/>
      <c r="K23" s="35"/>
      <c r="L23" s="35"/>
      <c r="M23" s="35">
        <v>16</v>
      </c>
    </row>
    <row r="24" spans="1:14" x14ac:dyDescent="0.2">
      <c r="A24" s="35">
        <v>17</v>
      </c>
      <c r="B24" s="35"/>
      <c r="C24" s="35"/>
      <c r="D24" s="35"/>
      <c r="E24" s="105">
        <v>17</v>
      </c>
      <c r="F24" s="106"/>
      <c r="G24" s="107"/>
      <c r="H24" s="35"/>
      <c r="I24" s="35"/>
      <c r="J24" s="35"/>
      <c r="K24" s="35"/>
      <c r="L24" s="35"/>
      <c r="M24" s="35">
        <v>17</v>
      </c>
    </row>
    <row r="25" spans="1:14" x14ac:dyDescent="0.2">
      <c r="A25" s="35">
        <v>18</v>
      </c>
      <c r="B25" s="35"/>
      <c r="C25" s="35"/>
      <c r="D25" s="35"/>
      <c r="E25" s="105">
        <v>18</v>
      </c>
      <c r="F25" s="106"/>
      <c r="G25" s="107"/>
      <c r="H25" s="35"/>
      <c r="I25" s="35"/>
      <c r="J25" s="35"/>
      <c r="K25" s="35"/>
      <c r="L25" s="35"/>
      <c r="M25" s="35">
        <v>18</v>
      </c>
    </row>
    <row r="26" spans="1:14" x14ac:dyDescent="0.2">
      <c r="A26" s="35">
        <v>19</v>
      </c>
      <c r="B26" s="35"/>
      <c r="C26" s="35"/>
      <c r="D26" s="35"/>
      <c r="E26" s="105">
        <v>19</v>
      </c>
      <c r="F26" s="106"/>
      <c r="G26" s="107"/>
      <c r="H26" s="35"/>
      <c r="I26" s="35"/>
      <c r="J26" s="35"/>
      <c r="K26" s="35"/>
      <c r="L26" s="35"/>
      <c r="M26" s="35">
        <v>19</v>
      </c>
    </row>
    <row r="27" spans="1:14" x14ac:dyDescent="0.2">
      <c r="A27" s="35">
        <v>20</v>
      </c>
      <c r="B27" s="35"/>
      <c r="C27" s="35"/>
      <c r="D27" s="35"/>
      <c r="E27" s="105">
        <v>20</v>
      </c>
      <c r="F27" s="106"/>
      <c r="G27" s="107"/>
      <c r="H27" s="35"/>
      <c r="I27" s="35"/>
      <c r="J27" s="35"/>
      <c r="K27" s="35"/>
      <c r="L27" s="35"/>
      <c r="M27" s="35">
        <v>20</v>
      </c>
    </row>
    <row r="28" spans="1:14" x14ac:dyDescent="0.2">
      <c r="A28" s="35">
        <v>21</v>
      </c>
      <c r="B28" s="35"/>
      <c r="C28" s="35"/>
      <c r="D28" s="35"/>
      <c r="E28" s="105">
        <v>21</v>
      </c>
      <c r="F28" s="106"/>
      <c r="G28" s="107"/>
      <c r="H28" s="35"/>
      <c r="I28" s="35"/>
      <c r="J28" s="35"/>
      <c r="K28" s="35"/>
      <c r="L28" s="35"/>
      <c r="M28" s="35">
        <v>21</v>
      </c>
    </row>
    <row r="29" spans="1:14" x14ac:dyDescent="0.2">
      <c r="A29" s="35">
        <v>22</v>
      </c>
      <c r="B29" s="35"/>
      <c r="C29" s="35"/>
      <c r="D29" s="35"/>
      <c r="E29" s="105">
        <v>22</v>
      </c>
      <c r="F29" s="106"/>
      <c r="G29" s="107"/>
      <c r="H29" s="35"/>
      <c r="I29" s="35"/>
      <c r="J29" s="35"/>
      <c r="K29" s="35"/>
      <c r="L29" s="35"/>
      <c r="M29" s="35">
        <v>22</v>
      </c>
    </row>
    <row r="30" spans="1:14" x14ac:dyDescent="0.2">
      <c r="A30" s="35">
        <v>23</v>
      </c>
      <c r="B30" s="38">
        <f>SUM(B20:B29)</f>
        <v>0</v>
      </c>
      <c r="C30" s="38">
        <f>SUM(C20:C29)</f>
        <v>0</v>
      </c>
      <c r="D30" s="39">
        <f>SUM(D20:D29)</f>
        <v>13456</v>
      </c>
      <c r="E30" s="105" t="s">
        <v>123</v>
      </c>
      <c r="F30" s="106"/>
      <c r="G30" s="107"/>
      <c r="H30" s="35"/>
      <c r="I30" s="35"/>
      <c r="J30" s="39">
        <f>SUM(J20:J29)</f>
        <v>17200</v>
      </c>
      <c r="K30" s="39">
        <f>SUM(K22:K29)</f>
        <v>17200</v>
      </c>
      <c r="L30" s="39">
        <f>SUM(L22:L29)</f>
        <v>17200</v>
      </c>
      <c r="M30" s="35">
        <v>23</v>
      </c>
    </row>
    <row r="31" spans="1:14" x14ac:dyDescent="0.2">
      <c r="A31" s="35">
        <v>24</v>
      </c>
      <c r="B31" s="35"/>
      <c r="C31" s="35"/>
      <c r="D31" s="35"/>
      <c r="E31" s="105">
        <v>24</v>
      </c>
      <c r="F31" s="106"/>
      <c r="G31" s="107"/>
      <c r="H31" s="35"/>
      <c r="I31" s="35"/>
      <c r="J31" s="35"/>
      <c r="K31" s="35"/>
      <c r="L31" s="35"/>
      <c r="M31" s="35">
        <v>24</v>
      </c>
      <c r="N31" s="22" t="s">
        <v>124</v>
      </c>
    </row>
    <row r="32" spans="1:14" x14ac:dyDescent="0.2">
      <c r="A32" s="35">
        <v>25</v>
      </c>
      <c r="B32" s="39">
        <f>B19</f>
        <v>29189</v>
      </c>
      <c r="C32" s="39">
        <f>C19</f>
        <v>11903</v>
      </c>
      <c r="D32" s="56">
        <f>SUM(D19+D30)</f>
        <v>183960</v>
      </c>
      <c r="E32" s="105" t="s">
        <v>125</v>
      </c>
      <c r="F32" s="106"/>
      <c r="G32" s="107"/>
      <c r="H32" s="35"/>
      <c r="I32" s="35"/>
      <c r="J32" s="56">
        <f>J19</f>
        <v>167698</v>
      </c>
      <c r="K32" s="56">
        <f>K19</f>
        <v>166018</v>
      </c>
      <c r="L32" s="56">
        <f>L19</f>
        <v>166018</v>
      </c>
      <c r="M32" s="35">
        <v>25</v>
      </c>
    </row>
    <row r="33" spans="1:13" x14ac:dyDescent="0.2">
      <c r="A33" s="35">
        <v>26</v>
      </c>
      <c r="B33" s="39">
        <f>'25-26 Detailed Req.pg 2'!B41</f>
        <v>155145</v>
      </c>
      <c r="C33" s="39">
        <f>'25-26 Detailed Req.pg 2'!C41</f>
        <v>138348</v>
      </c>
      <c r="D33" s="39">
        <v>188300</v>
      </c>
      <c r="E33" s="105" t="s">
        <v>126</v>
      </c>
      <c r="F33" s="106"/>
      <c r="G33" s="107"/>
      <c r="H33" s="35"/>
      <c r="I33" s="35"/>
      <c r="J33" s="39">
        <f>'25-26 Detailed Req.pg 2'!J41</f>
        <v>208800</v>
      </c>
      <c r="K33" s="39">
        <f>'25-26 Detailed Req.pg 2'!K41</f>
        <v>208800</v>
      </c>
      <c r="L33" s="39">
        <f>'25-26 Detailed Req.pg 2'!L41</f>
        <v>208800</v>
      </c>
      <c r="M33" s="35">
        <v>26</v>
      </c>
    </row>
    <row r="34" spans="1:13" x14ac:dyDescent="0.2">
      <c r="A34" s="35">
        <v>27</v>
      </c>
      <c r="B34" s="39">
        <f>'25-26 Detailed Requirements'!B24</f>
        <v>292937</v>
      </c>
      <c r="C34" s="39">
        <f>'25-26 Detailed Requirements'!C24</f>
        <v>426929</v>
      </c>
      <c r="D34" s="39">
        <v>439500</v>
      </c>
      <c r="E34" s="105" t="s">
        <v>127</v>
      </c>
      <c r="F34" s="106"/>
      <c r="G34" s="107"/>
      <c r="H34" s="35"/>
      <c r="I34" s="35"/>
      <c r="J34" s="39">
        <f>'25-26 Detailed Requirements'!J24</f>
        <v>457820</v>
      </c>
      <c r="K34" s="39">
        <f>'25-26 Detailed Requirements'!K24</f>
        <v>459500</v>
      </c>
      <c r="L34" s="39">
        <f>'25-26 Detailed Requirements'!L24</f>
        <v>462780</v>
      </c>
      <c r="M34" s="35">
        <v>27</v>
      </c>
    </row>
    <row r="35" spans="1:13" x14ac:dyDescent="0.2">
      <c r="A35" s="35">
        <v>28</v>
      </c>
      <c r="B35" s="38">
        <v>0</v>
      </c>
      <c r="C35" s="38"/>
      <c r="D35" s="57"/>
      <c r="E35" s="105" t="s">
        <v>128</v>
      </c>
      <c r="F35" s="106"/>
      <c r="G35" s="107"/>
      <c r="H35" s="35"/>
      <c r="I35" s="35"/>
      <c r="J35" s="39">
        <f>J30</f>
        <v>17200</v>
      </c>
      <c r="K35" s="57">
        <f>K30</f>
        <v>17200</v>
      </c>
      <c r="L35" s="57">
        <f>L30</f>
        <v>17200</v>
      </c>
      <c r="M35" s="35">
        <v>28</v>
      </c>
    </row>
    <row r="36" spans="1:13" x14ac:dyDescent="0.2">
      <c r="A36" s="35">
        <v>29</v>
      </c>
      <c r="B36" s="35"/>
      <c r="C36" s="35"/>
      <c r="D36" s="35"/>
      <c r="E36" s="105">
        <v>29</v>
      </c>
      <c r="F36" s="106"/>
      <c r="G36" s="107"/>
      <c r="H36" s="35"/>
      <c r="I36" s="35"/>
      <c r="J36" s="58"/>
      <c r="K36" s="35"/>
      <c r="L36" s="35"/>
      <c r="M36" s="35">
        <v>29</v>
      </c>
    </row>
    <row r="37" spans="1:13" x14ac:dyDescent="0.2">
      <c r="A37" s="35">
        <v>30</v>
      </c>
      <c r="B37" s="35"/>
      <c r="C37" s="35">
        <v>180000</v>
      </c>
      <c r="D37" s="35">
        <v>166544</v>
      </c>
      <c r="E37" s="105" t="s">
        <v>129</v>
      </c>
      <c r="F37" s="106"/>
      <c r="G37" s="107"/>
      <c r="H37" s="35"/>
      <c r="I37" s="35"/>
      <c r="J37" s="58">
        <v>180000</v>
      </c>
      <c r="K37" s="58">
        <v>180000</v>
      </c>
      <c r="L37" s="58">
        <v>176720</v>
      </c>
      <c r="M37" s="35">
        <v>30</v>
      </c>
    </row>
    <row r="38" spans="1:13" x14ac:dyDescent="0.2">
      <c r="A38" s="35">
        <v>31</v>
      </c>
      <c r="B38" s="35"/>
      <c r="C38" s="35"/>
      <c r="D38" s="40"/>
      <c r="E38" s="131" t="s">
        <v>109</v>
      </c>
      <c r="F38" s="132"/>
      <c r="G38" s="133"/>
      <c r="H38" s="35"/>
      <c r="I38" s="35"/>
      <c r="J38" s="40"/>
      <c r="K38" s="40"/>
      <c r="L38" s="40"/>
      <c r="M38" s="35">
        <v>31</v>
      </c>
    </row>
    <row r="39" spans="1:13" ht="13.5" thickBot="1" x14ac:dyDescent="0.25">
      <c r="A39" s="41">
        <v>32</v>
      </c>
      <c r="B39" s="42"/>
      <c r="C39" s="42"/>
      <c r="D39" s="44">
        <v>25000</v>
      </c>
      <c r="E39" s="134" t="s">
        <v>130</v>
      </c>
      <c r="F39" s="135"/>
      <c r="G39" s="136"/>
      <c r="H39" s="41"/>
      <c r="I39" s="41"/>
      <c r="J39" s="44">
        <v>30000</v>
      </c>
      <c r="K39" s="44">
        <v>30000</v>
      </c>
      <c r="L39" s="44">
        <v>30000</v>
      </c>
      <c r="M39" s="41" t="s">
        <v>124</v>
      </c>
    </row>
    <row r="40" spans="1:13" s="49" customFormat="1" ht="13.5" thickBot="1" x14ac:dyDescent="0.25">
      <c r="A40" s="45">
        <v>33</v>
      </c>
      <c r="B40" s="51">
        <f>SUM(B32:B39)</f>
        <v>477271</v>
      </c>
      <c r="C40" s="51">
        <f>SUM(C32:C39)</f>
        <v>757180</v>
      </c>
      <c r="D40" s="52">
        <f>SUM(D32:D39)</f>
        <v>1003304</v>
      </c>
      <c r="E40" s="137" t="s">
        <v>131</v>
      </c>
      <c r="F40" s="137"/>
      <c r="G40" s="137"/>
      <c r="H40" s="46"/>
      <c r="I40" s="46"/>
      <c r="J40" s="51">
        <f>SUM(J32:J39)</f>
        <v>1061518</v>
      </c>
      <c r="K40" s="52">
        <f>SUM(K32:K39)</f>
        <v>1061518</v>
      </c>
      <c r="L40" s="52">
        <f>SUM(L32:L39)</f>
        <v>1061518</v>
      </c>
      <c r="M40" s="47">
        <v>33</v>
      </c>
    </row>
    <row r="41" spans="1:13" x14ac:dyDescent="0.2">
      <c r="B41" s="50" t="s">
        <v>81</v>
      </c>
    </row>
    <row r="42" spans="1:13" x14ac:dyDescent="0.2">
      <c r="L42" s="49" t="s">
        <v>132</v>
      </c>
    </row>
    <row r="43" spans="1:13" x14ac:dyDescent="0.2"/>
    <row r="44" spans="1:13" x14ac:dyDescent="0.2"/>
    <row r="45" spans="1:13" x14ac:dyDescent="0.2"/>
    <row r="46" spans="1:13" x14ac:dyDescent="0.2"/>
    <row r="47" spans="1:13" x14ac:dyDescent="0.2"/>
    <row r="48" spans="1:13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</sheetData>
  <mergeCells count="51">
    <mergeCell ref="E37:G37"/>
    <mergeCell ref="E38:G38"/>
    <mergeCell ref="E39:G39"/>
    <mergeCell ref="E40:G40"/>
    <mergeCell ref="E31:G31"/>
    <mergeCell ref="E32:G32"/>
    <mergeCell ref="E33:G33"/>
    <mergeCell ref="E34:G34"/>
    <mergeCell ref="E35:G35"/>
    <mergeCell ref="E36:G36"/>
    <mergeCell ref="E30:G30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18:G18"/>
    <mergeCell ref="M5:M8"/>
    <mergeCell ref="B6:C6"/>
    <mergeCell ref="E9:G9"/>
    <mergeCell ref="E10:G10"/>
    <mergeCell ref="E11:G11"/>
    <mergeCell ref="E12:G12"/>
    <mergeCell ref="J5:L6"/>
    <mergeCell ref="E13:G13"/>
    <mergeCell ref="E15:G15"/>
    <mergeCell ref="E16:G16"/>
    <mergeCell ref="E17:G17"/>
    <mergeCell ref="A5:A8"/>
    <mergeCell ref="B5:D5"/>
    <mergeCell ref="E5:G8"/>
    <mergeCell ref="H5:H8"/>
    <mergeCell ref="I5:I8"/>
    <mergeCell ref="B3:D3"/>
    <mergeCell ref="E3:G3"/>
    <mergeCell ref="H3:M3"/>
    <mergeCell ref="B4:D4"/>
    <mergeCell ref="E4:G4"/>
    <mergeCell ref="H4:M4"/>
    <mergeCell ref="B1:D1"/>
    <mergeCell ref="E1:G1"/>
    <mergeCell ref="H1:M1"/>
    <mergeCell ref="B2:D2"/>
    <mergeCell ref="E2:G2"/>
    <mergeCell ref="H2:M2"/>
  </mergeCells>
  <pageMargins left="0.7" right="0.7" top="0.75" bottom="0.75" header="0.3" footer="0.3"/>
  <pageSetup scale="90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2A2776A049AD4B9970B84C9A9E7411" ma:contentTypeVersion="21" ma:contentTypeDescription="Create a new document." ma:contentTypeScope="" ma:versionID="138fcc6601a1cafa973f074c6f8f3567">
  <xsd:schema xmlns:xsd="http://www.w3.org/2001/XMLSchema" xmlns:xs="http://www.w3.org/2001/XMLSchema" xmlns:p="http://schemas.microsoft.com/office/2006/metadata/properties" xmlns:ns1="http://schemas.microsoft.com/sharepoint/v3" xmlns:ns2="31dbdc51-c1b9-477e-861e-6ce728fe4c26" xmlns:ns3="7e67b09f-8cec-41e7-8019-71d0205fa43a" targetNamespace="http://schemas.microsoft.com/office/2006/metadata/properties" ma:root="true" ma:fieldsID="a82896ffd16546c27c6996c2dbd0b03e" ns1:_="" ns2:_="" ns3:_="">
    <xsd:import namespace="http://schemas.microsoft.com/sharepoint/v3"/>
    <xsd:import namespace="31dbdc51-c1b9-477e-861e-6ce728fe4c26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Group"/>
                <xsd:element ref="ns2:Number" minOccurs="0"/>
                <xsd:element ref="ns2:Year"/>
                <xsd:element ref="ns2:Popular" minOccurs="0"/>
                <xsd:element ref="ns2:Alias" minOccurs="0"/>
                <xsd:element ref="ns2:Rank" minOccurs="0"/>
                <xsd:element ref="ns2:Hide_x0020_from_x0020_Default_x0020_Pag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dc51-c1b9-477e-861e-6ce728fe4c26" elementFormDefault="qualified">
    <xsd:import namespace="http://schemas.microsoft.com/office/2006/documentManagement/types"/>
    <xsd:import namespace="http://schemas.microsoft.com/office/infopath/2007/PartnerControls"/>
    <xsd:element name="Area" ma:index="10" nillable="true" ma:displayName="Program" ma:description="Program area" ma:internalName="Area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ard of Tax Appeals (BOPTA)"/>
                    <xsd:enumeration value="Cigarette &amp; tobacco"/>
                    <xsd:enumeration value="Combined payroll"/>
                    <xsd:enumeration value="Corporate Activity Tax (CAT)"/>
                    <xsd:enumeration value="Corporation"/>
                    <xsd:enumeration value="Deferral programs"/>
                    <xsd:enumeration value="Electronic services"/>
                    <xsd:enumeration value="Emergency Communications (E911)"/>
                    <xsd:enumeration value="Enterprise zone"/>
                    <xsd:enumeration value="Estate (Inheritance) &amp; Fiduciary"/>
                    <xsd:enumeration value="Estate &amp; Inheritance"/>
                    <xsd:enumeration value="Food processor exemption"/>
                    <xsd:enumeration value="Heavy Equipment Rental Tax"/>
                    <xsd:enumeration value="High hazard oil tax"/>
                    <xsd:enumeration value="Industrial property"/>
                    <xsd:enumeration value="Loaded Tank Railroad Car Fee"/>
                    <xsd:enumeration value="Local budget"/>
                    <xsd:enumeration value="Marijuana"/>
                    <xsd:enumeration value="Oregon Revenue Bulletins (ORBs)"/>
                    <xsd:enumeration value="Other Agency Accounts"/>
                    <xsd:enumeration value="Pass-through Entity Elective Tax"/>
                    <xsd:enumeration value="Payroll withholding &amp; transit"/>
                    <xsd:enumeration value="Personal income"/>
                    <xsd:enumeration value="Petroleum load fee"/>
                    <xsd:enumeration value="Property"/>
                    <xsd:enumeration value="Psilocybin"/>
                    <xsd:enumeration value="State lodging"/>
                    <xsd:enumeration value="Timber"/>
                    <xsd:enumeration value="Transit self-employment"/>
                    <xsd:enumeration value="Utility"/>
                    <xsd:enumeration value="Vehicle Consumer Tax"/>
                  </xsd:restriction>
                </xsd:simpleType>
              </xsd:element>
            </xsd:sequence>
          </xsd:extension>
        </xsd:complexContent>
      </xsd:complexType>
    </xsd:element>
    <xsd:element name="Group" ma:index="11" ma:displayName="Category" ma:format="RadioButtons" ma:internalName="Group" ma:readOnly="false">
      <xsd:simpleType>
        <xsd:restriction base="dms:Choice">
          <xsd:enumeration value="Form"/>
          <xsd:enumeration value="Publication"/>
          <xsd:enumeration value="Oregon Revenue Bulletin (ORB)"/>
        </xsd:restriction>
      </xsd:simpleType>
    </xsd:element>
    <xsd:element name="Number" ma:index="12" nillable="true" ma:displayName="Number" ma:description="Form or publication number" ma:internalName="Number" ma:readOnly="false">
      <xsd:simpleType>
        <xsd:restriction base="dms:Text">
          <xsd:maxLength value="255"/>
        </xsd:restriction>
      </xsd:simpleType>
    </xsd:element>
    <xsd:element name="Year" ma:index="13" ma:displayName="Year" ma:description="Tax year" ma:format="RadioButtons" ma:internalName="Year" ma:readOnly="false">
      <xsd:simpleType>
        <xsd:restriction base="dms:Choice">
          <xsd:enumeration value="General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Popular" ma:index="15" nillable="true" ma:displayName="Popular" ma:default="0" ma:internalName="Popular" ma:readOnly="false">
      <xsd:simpleType>
        <xsd:restriction base="dms:Boolean"/>
      </xsd:simpleType>
    </xsd:element>
    <xsd:element name="Alias" ma:index="16" nillable="true" ma:displayName="Alias" ma:internalName="Alias" ma:readOnly="false">
      <xsd:simpleType>
        <xsd:restriction base="dms:Text">
          <xsd:maxLength value="255"/>
        </xsd:restriction>
      </xsd:simpleType>
    </xsd:element>
    <xsd:element name="Rank" ma:index="17" nillable="true" ma:displayName="Rank" ma:indexed="true" ma:internalName="Rank" ma:readOnly="false" ma:percentage="FALSE">
      <xsd:simpleType>
        <xsd:restriction base="dms:Number">
          <xsd:maxInclusive value="100"/>
          <xsd:minInclusive value="1"/>
        </xsd:restriction>
      </xsd:simpleType>
    </xsd:element>
    <xsd:element name="Hide_x0020_from_x0020_Default_x0020_Page" ma:index="18" nillable="true" ma:displayName="Hide from Default Page" ma:default="0" ma:internalName="Hide_x0020_from_x0020_Default_x0020_Page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DAE4CFA4-BC6E-4D91-84AF-2220C2410B53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B9BC258-B675-4499-9D14-CFC2FFE99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dbdc51-c1b9-477e-861e-6ce728fe4c26"/>
    <ds:schemaRef ds:uri="7e67b09f-8cec-41e7-8019-71d0205fa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71CD9F-590B-40DC-A730-BA9A46C00E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2025-2026 Resources</vt:lpstr>
      <vt:lpstr>25-26 Detailed Requirements</vt:lpstr>
      <vt:lpstr>25-26 Detailed Req.pg 2</vt:lpstr>
      <vt:lpstr>25-26 Capital Outlay </vt:lpstr>
      <vt:lpstr>'2025-2026 Resources'!Print_Area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 Budget — Form OR-LB-20, Resources - Excel</dc:title>
  <dc:subject/>
  <dc:creator>Bill Sattler</dc:creator>
  <cp:keywords/>
  <dc:description/>
  <cp:lastModifiedBy>Dexter Office</cp:lastModifiedBy>
  <cp:revision/>
  <cp:lastPrinted>2025-04-29T18:33:39Z</cp:lastPrinted>
  <dcterms:created xsi:type="dcterms:W3CDTF">2000-02-09T15:42:02Z</dcterms:created>
  <dcterms:modified xsi:type="dcterms:W3CDTF">2025-05-22T16:46:48Z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1171478677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1034176591</vt:i4>
  </property>
  <property fmtid="{D5CDD505-2E9C-101B-9397-08002B2CF9AE}" pid="7" name="display_urn:schemas-microsoft-com:office:office#Editor">
    <vt:lpwstr>NICUSA\sa.matthew.snow</vt:lpwstr>
  </property>
  <property fmtid="{D5CDD505-2E9C-101B-9397-08002B2CF9AE}" pid="8" name="xd_Signature">
    <vt:lpwstr/>
  </property>
  <property fmtid="{D5CDD505-2E9C-101B-9397-08002B2CF9AE}" pid="9" name="Order">
    <vt:lpwstr>17800.0000000000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Chad Stephens</vt:lpwstr>
  </property>
  <property fmtid="{D5CDD505-2E9C-101B-9397-08002B2CF9AE}" pid="13" name="_ReviewingToolsShownOnce">
    <vt:lpwstr/>
  </property>
  <property fmtid="{D5CDD505-2E9C-101B-9397-08002B2CF9AE}" pid="14" name="DocumentLocale">
    <vt:lpwstr>en</vt:lpwstr>
  </property>
  <property fmtid="{D5CDD505-2E9C-101B-9397-08002B2CF9AE}" pid="15" name="CopyToStateLib">
    <vt:lpwstr>0</vt:lpwstr>
  </property>
  <property fmtid="{D5CDD505-2E9C-101B-9397-08002B2CF9AE}" pid="16" name="Metadata">
    <vt:lpwstr/>
  </property>
  <property fmtid="{D5CDD505-2E9C-101B-9397-08002B2CF9AE}" pid="17" name="RoutingRuleDescription">
    <vt:lpwstr/>
  </property>
  <property fmtid="{D5CDD505-2E9C-101B-9397-08002B2CF9AE}" pid="18" name="RetentionPeriodDate">
    <vt:lpwstr/>
  </property>
  <property fmtid="{D5CDD505-2E9C-101B-9397-08002B2CF9AE}" pid="19" name="ContentTypeId">
    <vt:lpwstr>0x010100AF803D7FFDF89E4DBF7639588269E170</vt:lpwstr>
  </property>
  <property fmtid="{D5CDD505-2E9C-101B-9397-08002B2CF9AE}" pid="20" name="Year">
    <vt:lpwstr>General</vt:lpwstr>
  </property>
  <property fmtid="{D5CDD505-2E9C-101B-9397-08002B2CF9AE}" pid="21" name="Group">
    <vt:lpwstr>Form</vt:lpwstr>
  </property>
  <property fmtid="{D5CDD505-2E9C-101B-9397-08002B2CF9AE}" pid="22" name="Number">
    <vt:lpwstr>150-504-020</vt:lpwstr>
  </property>
  <property fmtid="{D5CDD505-2E9C-101B-9397-08002B2CF9AE}" pid="23" name="Area">
    <vt:lpwstr>;#Local budget;#</vt:lpwstr>
  </property>
  <property fmtid="{D5CDD505-2E9C-101B-9397-08002B2CF9AE}" pid="24" name="Popular">
    <vt:lpwstr>0</vt:lpwstr>
  </property>
  <property fmtid="{D5CDD505-2E9C-101B-9397-08002B2CF9AE}" pid="25" name="Alias">
    <vt:lpwstr/>
  </property>
  <property fmtid="{D5CDD505-2E9C-101B-9397-08002B2CF9AE}" pid="26" name="Hide from Default Page">
    <vt:lpwstr>0</vt:lpwstr>
  </property>
  <property fmtid="{D5CDD505-2E9C-101B-9397-08002B2CF9AE}" pid="27" name="PublishingExpirationDate">
    <vt:lpwstr/>
  </property>
  <property fmtid="{D5CDD505-2E9C-101B-9397-08002B2CF9AE}" pid="28" name="PublishingStartDate">
    <vt:lpwstr/>
  </property>
  <property fmtid="{D5CDD505-2E9C-101B-9397-08002B2CF9AE}" pid="29" name="Rank">
    <vt:lpwstr/>
  </property>
</Properties>
</file>